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checkCompatibility="1" defaultThemeVersion="124226"/>
  <mc:AlternateContent xmlns:mc="http://schemas.openxmlformats.org/markup-compatibility/2006">
    <mc:Choice Requires="x15">
      <x15ac:absPath xmlns:x15ac="http://schemas.microsoft.com/office/spreadsheetml/2010/11/ac" url="https://cterwales-my.sharepoint.com/personal/jane_gulliford_medr_cymru/Documents/Medr Website docs/Medr circulars 2025/"/>
    </mc:Choice>
  </mc:AlternateContent>
  <xr:revisionPtr revIDLastSave="15" documentId="8_{42BAE8E8-E478-41FE-A2D5-E762F6F3C953}" xr6:coauthVersionLast="47" xr6:coauthVersionMax="47" xr10:uidLastSave="{9D0709C1-DA81-458B-B11A-0F3E8334E2C3}"/>
  <bookViews>
    <workbookView xWindow="-110" yWindow="-110" windowWidth="25180" windowHeight="16140" xr2:uid="{00000000-000D-0000-FFFF-FFFF00000000}"/>
  </bookViews>
  <sheets>
    <sheet name="Deall y data" sheetId="32" r:id="rId1"/>
    <sheet name="Dewiswch" sheetId="31" r:id="rId2"/>
    <sheet name="ADD" sheetId="26" r:id="rId3"/>
    <sheet name="Providers" sheetId="25" state="hidden" r:id="rId4"/>
    <sheet name="Data" sheetId="28" state="hidden" r:id="rId5"/>
  </sheets>
  <definedNames>
    <definedName name="_xlnm.Print_Area" localSheetId="2">ADD!$A$1:$F$36</definedName>
    <definedName name="_xlnm.Print_Area" localSheetId="0">'Deall y data'!$A$1:$A$24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C1" i="26"/>
  <c r="I22" i="26" s="1"/>
  <c r="I10" i="26" l="1"/>
  <c r="I4" i="26"/>
  <c r="C31" i="26"/>
  <c r="D31" i="26" s="1"/>
  <c r="C29" i="26"/>
  <c r="D29" i="26" s="1"/>
  <c r="C30" i="26"/>
  <c r="D30" i="26" s="1"/>
  <c r="E31" i="26"/>
  <c r="I19" i="26"/>
  <c r="E29" i="26"/>
  <c r="I7" i="26"/>
  <c r="E30" i="26"/>
  <c r="I16" i="26"/>
</calcChain>
</file>

<file path=xl/sharedStrings.xml><?xml version="1.0" encoding="utf-8"?>
<sst xmlns="http://schemas.openxmlformats.org/spreadsheetml/2006/main" count="184" uniqueCount="84">
  <si>
    <r>
      <rPr>
        <b/>
        <sz val="12"/>
        <color rgb="FFFF0000"/>
        <rFont val="Arial"/>
      </rPr>
      <t xml:space="preserve">Diwygiwyd ar 17 Mawrth 2026
</t>
    </r>
    <r>
      <rPr>
        <sz val="12"/>
        <color rgb="FFFF0000"/>
        <rFont val="Arial"/>
      </rPr>
      <t xml:space="preserve"> 
Mae'r gyfradd llwyddo ar gyfer gweithgareddau dysgu wedi cael ei diwygio. Gwnaed y diwygiad am fod gweithgareddau Twf Swyddi Cymru+ wedi cael eu cynnwys yn anghywir yn yr adroddiad pan gafodd ei gyhoeddi'n wreiddiol ar 12 Mawrth 2025. Mae'r diwygiad yn effeithio ar y gyfradd llwyddo ar gyfer y tair blynedd sydd wedi'u cynnwys.
Nid effeithir ar yr un o'r ffigurau yn y prif adroddiad na'r tablau sy'n cyd-fynd â'r adroddiad.
Nid effeithir ar gyfradd llwyddo'r fframwaith ar gyfer prentisiaethau.
Cyhoeddwyd y diwygiad ar 26 Mawrth 2025. Cafodd y fersiwn heb ei ddiwygio ei ailgyhoeddi yn ddamweiniol ar 13 Tachwedd 2025, yn ystod diweddariad i ddata dysgu cymunedol i oedolion. </t>
    </r>
  </si>
  <si>
    <t>Deall y data</t>
  </si>
  <si>
    <t>Cyflwyniad</t>
  </si>
  <si>
    <r>
      <t>1</t>
    </r>
    <r>
      <rPr>
        <sz val="7"/>
        <color theme="1"/>
        <rFont val="Times New Roman"/>
        <family val="1"/>
      </rPr>
      <t xml:space="preserve">     </t>
    </r>
    <r>
      <rPr>
        <sz val="12"/>
        <rFont val="Arial"/>
        <family val="2"/>
      </rPr>
      <t>Mae Medr yn cyhoeddi dangosyddion perfformiad blynyddol ar gyfer dysgu seiliedig ar waith.  Mae'r arweiniad hwn yn egluro'r wybodaeth sy'n cael ei chynnwys  i gyfrifo'r dangosyddion, sut maent yn cael eu cyfrifo, a sut i ddehongli ein hadroddiadau.</t>
    </r>
  </si>
  <si>
    <t>Beth yw Adroddiadau ar Ddeilliannau Dysgwyr?</t>
  </si>
  <si>
    <r>
      <t>2</t>
    </r>
    <r>
      <rPr>
        <sz val="7"/>
        <color theme="1"/>
        <rFont val="Times New Roman"/>
        <family val="1"/>
      </rPr>
      <t xml:space="preserve">    </t>
    </r>
    <r>
      <rPr>
        <sz val="12"/>
        <rFont val="Arial"/>
        <family val="2"/>
      </rPr>
      <t xml:space="preserve">Nod yr Adroddiadau ar Ddeilliannau Dysgwyr yw rhoi golwg gyffredinol o gyfraddau llwyddo dysgwyr ar gyfer pob darparwr dysgu seiliedig ar waith yng Nghymru. Maent yn rhoi 'ciplun' sy'n dangos ystadegau ar gyfer blwyddyn benodol, ond maent hefyd yn cynnwys gwybodaeth am dueddiadau sy'n dangos sut mae deilliannau dysgwyr wedi newid dros gyfnod o dair blynedd. Mae'r ystadegau wedi'u seilio ar wybodaeth a roddwyd inni gan y rhai hynny sy'n darparu dysgu seiliedig ar waith. </t>
    </r>
  </si>
  <si>
    <r>
      <t>3</t>
    </r>
    <r>
      <rPr>
        <sz val="7"/>
        <color theme="1"/>
        <rFont val="Times New Roman"/>
        <family val="1"/>
      </rPr>
      <t xml:space="preserve">    </t>
    </r>
    <r>
      <rPr>
        <sz val="12"/>
        <rFont val="Arial"/>
        <family val="2"/>
      </rPr>
      <t xml:space="preserve">Cyfnod blwyddyn academaidd o 1 Awst i 31 Gorffennaf sydd dan sylw yn yr Adroddiadau. Mae'r Adroddiadau'n cael eu cyhoeddi rhai misoedd yn ddiweddarach, er mwyn rhoi amser i'r darparwyr gofnodi, gwirio a dadansoddi eu data. Felly, mae'r Adroddiadau fel arfer yn cael eu cyhoeddi yn ystod gwanwyn y flwyddyn academaidd sy'n dilyn y flwyddyn academaidd dan sylw. </t>
    </r>
  </si>
  <si>
    <t>Darllen yr adroddiadau</t>
  </si>
  <si>
    <r>
      <t>4</t>
    </r>
    <r>
      <rPr>
        <sz val="7"/>
        <color theme="1"/>
        <rFont val="Times New Roman"/>
        <family val="1"/>
      </rPr>
      <t xml:space="preserve">     </t>
    </r>
    <r>
      <rPr>
        <sz val="12"/>
        <rFont val="Arial"/>
        <family val="2"/>
      </rPr>
      <t>Y dulliau mesur yw:</t>
    </r>
  </si>
  <si>
    <r>
      <t xml:space="preserve">Prentisiaethau                                                                                                                                                                                                                     Llwyddiant o ran y Fframwaith: </t>
    </r>
    <r>
      <rPr>
        <sz val="11"/>
        <color theme="1"/>
        <rFont val="Arial"/>
        <family val="2"/>
      </rPr>
      <t xml:space="preserve">pa gyfran o ddysgwyr sy'n ennill y fframwaith llawn o gymwysterau sydd ei angen i gwblhau Prentisiaeth? </t>
    </r>
  </si>
  <si>
    <r>
      <t>Llwyddiant o ran gweithgareddau dysgu</t>
    </r>
    <r>
      <rPr>
        <sz val="11"/>
        <color theme="1"/>
        <rFont val="Arial"/>
        <family val="2"/>
      </rPr>
      <t>: o'r holl weithgareddau dysgu a ddechreuwyd, faint ohonynt a gafodd eu cwblhau a'u cyflawni'n effeithiol?</t>
    </r>
  </si>
  <si>
    <t>Siartiau sy'n dangos tueddiadau</t>
  </si>
  <si>
    <r>
      <t>5</t>
    </r>
    <r>
      <rPr>
        <sz val="7"/>
        <color theme="1"/>
        <rFont val="Times New Roman"/>
        <family val="1"/>
      </rPr>
      <t xml:space="preserve">     </t>
    </r>
    <r>
      <rPr>
        <sz val="12"/>
        <rFont val="Arial"/>
        <family val="2"/>
      </rPr>
      <t xml:space="preserve">Mae rhan gyntaf yr Adroddiad yn dangos tueddiadau mewn perfformiad ar gyfer y tair blynedd ddiwethaf.    </t>
    </r>
  </si>
  <si>
    <t xml:space="preserve">Mae'r siart hon yn dangos cyfraddau llwyddo cyffredinol ar gyfer llwyddiant o ran y fframwaith ar gyfer Prentisiaethau.                                                                                                                                                              Mae'r barrau llwyd yn dangos y gyfradd gyfartalog genedlaethol a gyflawnwyd ar gyfer pob Prentisiaeth ar draws yr holl ddarparwyr dysgu seiliedig ar waith yng Nghymru.                                                                           </t>
  </si>
  <si>
    <t>Mae'r siart hon yn dangos cyfraddau llwyddo cyffredinol o ran gweithgareddau dysgu ar gyfer Prentisiaethau ar waith a gyflawnwyd gan y darparwr.                                                                                                                                                                                          Mae'r barrau llwyd yn dangos y gyfradd gyfartalog genedlaethol a gyflawnwyd ar draws yr holl ddarparwyr dysgu seiliedig ar waith yng Nghymru.</t>
  </si>
  <si>
    <t>Dadansoddi cyfraddau llwyddo</t>
  </si>
  <si>
    <t xml:space="preserve">6   Mae ail ran yr Adroddiad yn dangos gwybodaeth fanylach am ddeilliannau dysgwyr y darparwyr ar gyfer pob un o'r rhaglenni y maent yn eu darparu. Caiff y rhain eu cyfrifo yn yr un ffordd â'r cyfraddau llwyddo cyffredinol a ddangosir yn y siartiau ar ddechrau'r Adroddiad. Mae'r tabl hefyd yn dangos nifer y dysgwyr a adawodd pob rhaglen yn ystod y flwyddyn dan sylw. Os oedd llai na 10 o ymadawyr, rydym wedi dileu'r ffigurau ac yn nodi seren (*) yn hytrach na chyfrifo cyfraddau perfformiad sy'n seiliedig ar niferoedd bach iawn o ymadawyr.               </t>
  </si>
  <si>
    <t xml:space="preserve">7  Yn y golofn olaf, rydym yn dangos y cymaryddion cenedlaethol (y cyfartaledd ar gyfer pob darparwr dysgu seiliedig ar waith yng Nghymru ar gyfer y rhaglen dan sylw). Mae'r rhain yn rhoi gwybodaeth gefndir, fel y gallwch weld pa mor dda y mae'r darparwr wedi perfformio o'i gymharu â'r gweddill yng Nghymru.        </t>
  </si>
  <si>
    <t>I gael rhagor o wybodaeth</t>
  </si>
  <si>
    <r>
      <t>8   Os bydd gennych unrhyw gwestiynau, neu unrhyw sylwadau ar yr Adroddiadau ar Ddeilliannau Dysgwyr, cysylltwch â ni drwy anfon e-bost at</t>
    </r>
    <r>
      <rPr>
        <u/>
        <sz val="12"/>
        <color rgb="FF0000FF"/>
        <rFont val="Arial"/>
        <family val="2"/>
      </rPr>
      <t xml:space="preserve"> ystadegau@medr.cymru</t>
    </r>
  </si>
  <si>
    <t>9    Os hoffech wybod mwy am y rhaglenni, cewch hyd i ragor o wybodaeth drwy'r dolenni isod:</t>
  </si>
  <si>
    <t>Prentisiaethau:</t>
  </si>
  <si>
    <t>https://www.llyw.cymru/prentisiaethau-sgiliau-a-hyfforddiant</t>
  </si>
  <si>
    <t>Pan fydd Darparwr Dysgu seiliedig ar waith yn cael ei dewis, diweddarir y tab ADD i ddangos data’r darparwr hwnnw.</t>
  </si>
  <si>
    <t>Trends in Framework Success Rates (Top left chart)</t>
  </si>
  <si>
    <t>Prov Rate</t>
  </si>
  <si>
    <t>Cyfradd Llwyddo Fframwaith y Sector</t>
  </si>
  <si>
    <t>Dark Green</t>
  </si>
  <si>
    <t>Green</t>
  </si>
  <si>
    <t>Orange</t>
  </si>
  <si>
    <t>Red</t>
  </si>
  <si>
    <t>2021/22</t>
  </si>
  <si>
    <t>2022/23</t>
  </si>
  <si>
    <t>2023/24</t>
  </si>
  <si>
    <t>Trends in Learning Activity Success Rates (Top right chart)</t>
  </si>
  <si>
    <t>Cyfradd Llwyddo</t>
  </si>
  <si>
    <t>This year's sector rates go in the blue cells, once they've been calculated</t>
  </si>
  <si>
    <t>For future years the traineeships previous years sector rates go in the orange cells, and the data will have to be added to the chart</t>
  </si>
  <si>
    <t>Once have the data has been inputted, change the view back to page break preview</t>
  </si>
  <si>
    <t>Rhaglen</t>
  </si>
  <si>
    <t>Dull mesur</t>
  </si>
  <si>
    <r>
      <t xml:space="preserve">Volume of provision </t>
    </r>
    <r>
      <rPr>
        <b/>
        <vertAlign val="superscript"/>
        <sz val="12"/>
        <rFont val="Arial"/>
        <family val="2"/>
      </rPr>
      <t>(hidden)</t>
    </r>
  </si>
  <si>
    <t>Nifer yr Ymadawyr</t>
  </si>
  <si>
    <t>Cyfradd llwyddo</t>
  </si>
  <si>
    <t>Cymharydd Cenedlaethol 2023/24</t>
  </si>
  <si>
    <t>Prentisiaeth Sylfaen</t>
  </si>
  <si>
    <t>% llwyddiant o ran y  fframwaith</t>
  </si>
  <si>
    <t>Prentisiaeth</t>
  </si>
  <si>
    <t>Prentisiaeth Uwch</t>
  </si>
  <si>
    <t>Ffynhonnell: Cofnod Dysgu Gydol Oes Cymru</t>
  </si>
  <si>
    <t>(data fel yr oedd ar 19 Rhagfyr 2024)</t>
  </si>
  <si>
    <t xml:space="preserve">Nodiadau: (a) O ran rhaglenni sydd â llai na 10 o ymadawyr, mae'r ffigurau yn y tabl wedi'u hepgor a roddwyd '*' yn lle.  Ni fydd y siartiau ar gyfer Cyfraddau Llwyddo o ran y Fframwaith a Chyfraddau Llwyddo cyffredinol o ran Gweithgareddau Dysgu yn adlewyrchu'r newidiadau hyn o reidrwydd, gan fod pob ymadawr wedi'u cynnwys yn eu ffigurau gwreiddiol. </t>
  </si>
  <si>
    <t>T0000007</t>
  </si>
  <si>
    <t>ENW'R DARPARWR: ACT LTD</t>
  </si>
  <si>
    <t>T0000022</t>
  </si>
  <si>
    <t>ENW'R DARPARWR: CAMBRIAN TRAINING COMPANY</t>
  </si>
  <si>
    <t>T0000025</t>
  </si>
  <si>
    <t>ENW'R DARPARWR: ITEC TRAINING SOLUTIONS LTD</t>
  </si>
  <si>
    <t>T0000144</t>
  </si>
  <si>
    <t>ENW'R DARPARWR: GRWP LLANDRILLO MENAI</t>
  </si>
  <si>
    <t>T0000145</t>
  </si>
  <si>
    <t>ENW'R DARPARWR: PEMBROKESHIRE COLLEGE</t>
  </si>
  <si>
    <t>T0000148</t>
  </si>
  <si>
    <t>ENW'R DARPARWR: GOWER COLLEGE SWANSEA</t>
  </si>
  <si>
    <t>T0000150</t>
  </si>
  <si>
    <t>ENW'R DARPARWR: EDUC8 TRAINING GROUP LTD</t>
  </si>
  <si>
    <t>T0009033</t>
  </si>
  <si>
    <t>ENW'R DARPARWR: NEATH PORT TALBOT COLLEGE</t>
  </si>
  <si>
    <t>T0009036</t>
  </si>
  <si>
    <t>ENW'R DARPARWR: CARDIFF AND VALE COLLEGE</t>
  </si>
  <si>
    <t>T0009037</t>
  </si>
  <si>
    <t>ENW'R DARPARWR: COLEG CAMBRIA</t>
  </si>
  <si>
    <t>Framework Success Rates</t>
  </si>
  <si>
    <t>Learning Activity Success Rates</t>
  </si>
  <si>
    <t>2018/19</t>
  </si>
  <si>
    <t>Foundation Apprenticeship</t>
  </si>
  <si>
    <t>Apprenticeship</t>
  </si>
  <si>
    <t>Higher Apprenticeship</t>
  </si>
  <si>
    <t>No. of Leavers</t>
  </si>
  <si>
    <t>%</t>
  </si>
  <si>
    <t>% framework success</t>
  </si>
  <si>
    <t xml:space="preserve">n/a </t>
  </si>
  <si>
    <t>n/a</t>
  </si>
  <si>
    <r>
      <rPr>
        <b/>
        <sz val="14"/>
        <color theme="1"/>
        <rFont val="Arial"/>
        <family val="2"/>
      </rPr>
      <t xml:space="preserve">Adroddiadau ar Ddeilliannau Dysgwyr ar gyfer Prentisiaethau </t>
    </r>
    <r>
      <rPr>
        <b/>
        <sz val="11"/>
        <color theme="1"/>
        <rFont val="Arial"/>
        <family val="2"/>
      </rPr>
      <t>(Sta/Medr/07/2025)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</si>
</sst>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name val="Arial"/>
    </font>
    <font>
      <sz val="11"/>
      <color theme="1"/>
      <name val="Arial"/>
      <family val="2"/>
    </font>
    <font>
      <sz val="12"/>
      <color theme="1"/>
      <name val="Arial"/>
      <family val="2"/>
    </font>
    <font>
      <sz val="12"/>
      <color theme="1"/>
      <name val="Arial"/>
      <family val="2"/>
    </font>
    <font>
      <sz val="12"/>
      <name val="Arial"/>
      <family val="2"/>
    </font>
    <font>
      <b/>
      <sz val="12"/>
      <name val="Arial"/>
      <family val="2"/>
    </font>
    <font>
      <i/>
      <sz val="10"/>
      <name val="Arial"/>
      <family val="2"/>
    </font>
    <font>
      <b/>
      <sz val="16"/>
      <name val="Arial"/>
      <family val="2"/>
    </font>
    <font>
      <sz val="12"/>
      <name val="Arial"/>
      <family val="2"/>
    </font>
    <font>
      <sz val="11"/>
      <name val="Arial"/>
      <family val="2"/>
    </font>
    <font>
      <b/>
      <vertAlign val="superscript"/>
      <sz val="12"/>
      <name val="Arial"/>
      <family val="2"/>
    </font>
    <font>
      <sz val="12"/>
      <color indexed="9"/>
      <name val="Arial"/>
      <family val="2"/>
    </font>
    <font>
      <i/>
      <sz val="12"/>
      <name val="Arial"/>
      <family val="2"/>
    </font>
    <font>
      <b/>
      <sz val="18"/>
      <name val="Arial"/>
      <family val="2"/>
    </font>
    <font>
      <sz val="12"/>
      <name val="Arial"/>
      <family val="2"/>
    </font>
    <font>
      <b/>
      <sz val="11"/>
      <name val="Arial"/>
      <family val="2"/>
    </font>
    <font>
      <b/>
      <sz val="10"/>
      <name val="Arial"/>
      <family val="2"/>
    </font>
    <font>
      <sz val="10"/>
      <name val="Arial"/>
      <family val="2"/>
    </font>
    <font>
      <sz val="12"/>
      <color theme="1"/>
      <name val="Arial"/>
      <family val="2"/>
    </font>
    <font>
      <sz val="12"/>
      <color rgb="FFFF6600"/>
      <name val="Arial"/>
      <family val="2"/>
    </font>
    <font>
      <sz val="12"/>
      <color rgb="FFA1A1A1"/>
      <name val="Arial"/>
      <family val="2"/>
    </font>
    <font>
      <sz val="11"/>
      <color rgb="FFA1A1A1"/>
      <name val="Arial"/>
      <family val="2"/>
    </font>
    <font>
      <sz val="10"/>
      <color rgb="FFA1A1A1"/>
      <name val="Arial"/>
      <family val="2"/>
    </font>
    <font>
      <b/>
      <sz val="11"/>
      <color rgb="FFA1A1A1"/>
      <name val="Arial"/>
      <family val="2"/>
    </font>
    <font>
      <b/>
      <sz val="12"/>
      <color theme="1"/>
      <name val="Arial"/>
      <family val="2"/>
    </font>
    <font>
      <b/>
      <sz val="16"/>
      <color theme="1"/>
      <name val="Arial"/>
      <family val="2"/>
    </font>
    <font>
      <b/>
      <sz val="14"/>
      <color theme="1"/>
      <name val="Arial"/>
      <family val="2"/>
    </font>
    <font>
      <sz val="7"/>
      <color theme="1"/>
      <name val="Times New Roman"/>
      <family val="1"/>
    </font>
    <font>
      <u/>
      <sz val="12"/>
      <color indexed="12"/>
      <name val="Arial"/>
      <family val="2"/>
    </font>
    <font>
      <u/>
      <sz val="12"/>
      <color rgb="FF0000FF"/>
      <name val="Arial"/>
      <family val="2"/>
    </font>
    <font>
      <b/>
      <sz val="11"/>
      <color theme="1"/>
      <name val="Arial"/>
      <family val="2"/>
    </font>
    <font>
      <sz val="12"/>
      <color rgb="FFFFFFFF"/>
      <name val="Arial Black"/>
      <family val="2"/>
    </font>
    <font>
      <b/>
      <sz val="12"/>
      <color rgb="FFFF0000"/>
      <name val="Arial"/>
    </font>
    <font>
      <sz val="12"/>
      <color rgb="FFFF0000"/>
      <name val="Arial"/>
    </font>
    <font>
      <sz val="8"/>
      <color rgb="FF000000"/>
      <name val="Tahoma"/>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1"/>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s>
  <cellStyleXfs count="6">
    <xf numFmtId="0" fontId="0" fillId="0" borderId="0"/>
    <xf numFmtId="0" fontId="18" fillId="0" borderId="0"/>
    <xf numFmtId="9" fontId="4" fillId="0" borderId="0" applyFont="0" applyFill="0" applyBorder="0" applyAlignment="0" applyProtection="0"/>
    <xf numFmtId="0" fontId="3" fillId="0" borderId="0"/>
    <xf numFmtId="0" fontId="4" fillId="0" borderId="0"/>
    <xf numFmtId="0" fontId="28" fillId="0" borderId="0" applyNumberFormat="0" applyFill="0" applyBorder="0" applyAlignment="0" applyProtection="0">
      <alignment vertical="top"/>
      <protection locked="0"/>
    </xf>
  </cellStyleXfs>
  <cellXfs count="95">
    <xf numFmtId="0" fontId="0" fillId="0" borderId="0" xfId="0"/>
    <xf numFmtId="0" fontId="8" fillId="0" borderId="0" xfId="0" applyFont="1" applyAlignment="1">
      <alignment horizontal="center" vertical="center"/>
    </xf>
    <xf numFmtId="3" fontId="7" fillId="0" borderId="0" xfId="0" applyNumberFormat="1" applyFont="1" applyAlignment="1">
      <alignment vertical="center"/>
    </xf>
    <xf numFmtId="9" fontId="0" fillId="0" borderId="0" xfId="2" applyFont="1"/>
    <xf numFmtId="0" fontId="9" fillId="0" borderId="0" xfId="0" applyFont="1"/>
    <xf numFmtId="0" fontId="5" fillId="2" borderId="1" xfId="0" applyFont="1" applyFill="1" applyBorder="1" applyAlignment="1">
      <alignment horizontal="center" vertical="center" wrapText="1"/>
    </xf>
    <xf numFmtId="0" fontId="11" fillId="0" borderId="0" xfId="0" applyFont="1"/>
    <xf numFmtId="0" fontId="13" fillId="0" borderId="0" xfId="0" applyFont="1"/>
    <xf numFmtId="0" fontId="4" fillId="0" borderId="0" xfId="0" applyFont="1" applyAlignment="1">
      <alignment horizontal="center"/>
    </xf>
    <xf numFmtId="0" fontId="4" fillId="0" borderId="0" xfId="0" applyFont="1"/>
    <xf numFmtId="0" fontId="14" fillId="0" borderId="0" xfId="0" applyFont="1"/>
    <xf numFmtId="0" fontId="12" fillId="0" borderId="0" xfId="0" applyFont="1" applyAlignment="1">
      <alignment horizontal="right"/>
    </xf>
    <xf numFmtId="9" fontId="12" fillId="3" borderId="2" xfId="0" applyNumberFormat="1" applyFont="1" applyFill="1" applyBorder="1" applyAlignment="1">
      <alignment horizontal="center" vertical="center" wrapText="1"/>
    </xf>
    <xf numFmtId="9" fontId="18" fillId="0" borderId="0" xfId="1" applyNumberFormat="1"/>
    <xf numFmtId="0" fontId="12" fillId="2" borderId="4" xfId="0" applyFont="1" applyFill="1" applyBorder="1" applyAlignment="1">
      <alignment horizontal="center" vertical="center" wrapText="1"/>
    </xf>
    <xf numFmtId="9" fontId="12" fillId="3" borderId="5"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9" fillId="0" borderId="0" xfId="0" applyFont="1" applyAlignment="1">
      <alignment vertical="top" wrapText="1"/>
    </xf>
    <xf numFmtId="0" fontId="0" fillId="0" borderId="8" xfId="0" applyBorder="1"/>
    <xf numFmtId="0" fontId="0" fillId="0" borderId="9" xfId="0" applyBorder="1"/>
    <xf numFmtId="0" fontId="0" fillId="0" borderId="10" xfId="0" applyBorder="1"/>
    <xf numFmtId="0" fontId="0" fillId="0" borderId="11" xfId="0" applyBorder="1"/>
    <xf numFmtId="0" fontId="0" fillId="0" borderId="14" xfId="0" applyBorder="1"/>
    <xf numFmtId="0" fontId="0" fillId="0" borderId="1" xfId="0" applyBorder="1"/>
    <xf numFmtId="0" fontId="0" fillId="0" borderId="15" xfId="0" applyBorder="1"/>
    <xf numFmtId="0" fontId="16"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17" fillId="0" borderId="17" xfId="0" applyFont="1" applyBorder="1" applyAlignment="1">
      <alignment horizontal="center"/>
    </xf>
    <xf numFmtId="0" fontId="17" fillId="0" borderId="7" xfId="0" applyFont="1" applyBorder="1" applyAlignment="1">
      <alignment horizontal="center"/>
    </xf>
    <xf numFmtId="0" fontId="17" fillId="0" borderId="6" xfId="0" applyFont="1" applyBorder="1" applyAlignment="1">
      <alignment horizontal="center"/>
    </xf>
    <xf numFmtId="9" fontId="12" fillId="3" borderId="18" xfId="0" applyNumberFormat="1" applyFont="1" applyFill="1" applyBorder="1" applyAlignment="1">
      <alignment horizontal="center" vertical="center" wrapText="1"/>
    </xf>
    <xf numFmtId="9" fontId="12" fillId="3" borderId="19" xfId="0" applyNumberFormat="1" applyFont="1" applyFill="1" applyBorder="1" applyAlignment="1">
      <alignment horizontal="center" vertical="center" wrapText="1"/>
    </xf>
    <xf numFmtId="9" fontId="12" fillId="3" borderId="20" xfId="0" applyNumberFormat="1" applyFont="1" applyFill="1" applyBorder="1" applyAlignment="1">
      <alignment horizontal="center" vertical="center" wrapText="1"/>
    </xf>
    <xf numFmtId="0" fontId="0" fillId="3" borderId="0" xfId="0" applyFill="1"/>
    <xf numFmtId="0" fontId="15" fillId="0" borderId="0" xfId="0" applyFont="1" applyAlignment="1">
      <alignment horizontal="center" vertical="center" wrapText="1"/>
    </xf>
    <xf numFmtId="0" fontId="20" fillId="0" borderId="0" xfId="0" applyFont="1"/>
    <xf numFmtId="0" fontId="21" fillId="0" borderId="0" xfId="0" applyFont="1"/>
    <xf numFmtId="0" fontId="22" fillId="0" borderId="0" xfId="0" applyFont="1"/>
    <xf numFmtId="0" fontId="21" fillId="0" borderId="0" xfId="0" applyFont="1" applyAlignment="1">
      <alignment vertical="center"/>
    </xf>
    <xf numFmtId="9" fontId="21" fillId="0" borderId="0" xfId="2" applyFont="1" applyFill="1"/>
    <xf numFmtId="0" fontId="23" fillId="0" borderId="0" xfId="0" applyFont="1" applyAlignment="1">
      <alignment horizontal="center" vertical="center" wrapText="1"/>
    </xf>
    <xf numFmtId="9" fontId="21" fillId="0" borderId="0" xfId="2" applyFont="1"/>
    <xf numFmtId="9" fontId="20" fillId="0" borderId="0" xfId="2" applyFont="1"/>
    <xf numFmtId="9" fontId="21" fillId="0" borderId="0" xfId="1" applyNumberFormat="1" applyFont="1"/>
    <xf numFmtId="9" fontId="21" fillId="0" borderId="0" xfId="0" applyNumberFormat="1" applyFont="1" applyAlignment="1">
      <alignment horizontal="left" vertical="center" wrapText="1"/>
    </xf>
    <xf numFmtId="9" fontId="21" fillId="0" borderId="0" xfId="0" applyNumberFormat="1" applyFont="1"/>
    <xf numFmtId="0" fontId="20" fillId="0" borderId="0" xfId="0" applyFont="1" applyAlignment="1">
      <alignment horizontal="center" wrapText="1"/>
    </xf>
    <xf numFmtId="9" fontId="21" fillId="0" borderId="0" xfId="2" applyFont="1" applyFill="1" applyAlignment="1">
      <alignment vertical="center"/>
    </xf>
    <xf numFmtId="9" fontId="4" fillId="0" borderId="3" xfId="2" applyFont="1" applyBorder="1" applyAlignment="1">
      <alignment horizontal="center" vertical="center"/>
    </xf>
    <xf numFmtId="3" fontId="4" fillId="0" borderId="14" xfId="0" applyNumberFormat="1" applyFont="1" applyBorder="1" applyAlignment="1">
      <alignment vertical="center"/>
    </xf>
    <xf numFmtId="0" fontId="4" fillId="0" borderId="0" xfId="4" applyAlignment="1">
      <alignment wrapText="1"/>
    </xf>
    <xf numFmtId="0" fontId="4" fillId="0" borderId="0" xfId="4" applyAlignment="1">
      <alignment vertical="center" wrapText="1"/>
    </xf>
    <xf numFmtId="0" fontId="26" fillId="0" borderId="0" xfId="4" applyFont="1" applyAlignment="1">
      <alignment horizontal="justify" vertical="center" wrapText="1"/>
    </xf>
    <xf numFmtId="0" fontId="30" fillId="0" borderId="18" xfId="4" applyFont="1" applyBorder="1" applyAlignment="1">
      <alignment vertical="top" wrapText="1"/>
    </xf>
    <xf numFmtId="0" fontId="30" fillId="0" borderId="0" xfId="4" applyFont="1" applyAlignment="1">
      <alignment vertical="center" wrapText="1"/>
    </xf>
    <xf numFmtId="0" fontId="30" fillId="0" borderId="2" xfId="4" applyFont="1" applyBorder="1" applyAlignment="1">
      <alignment vertical="top" wrapText="1"/>
    </xf>
    <xf numFmtId="0" fontId="31" fillId="4" borderId="0" xfId="4" applyFont="1" applyFill="1" applyAlignment="1">
      <alignment horizontal="justify" vertical="center" wrapText="1"/>
    </xf>
    <xf numFmtId="0" fontId="4" fillId="0" borderId="0" xfId="4" applyAlignment="1">
      <alignment vertical="top" wrapText="1"/>
    </xf>
    <xf numFmtId="0" fontId="4" fillId="0" borderId="0" xfId="4" applyAlignment="1">
      <alignment horizontal="left" vertical="top" wrapText="1"/>
    </xf>
    <xf numFmtId="0" fontId="4" fillId="0" borderId="0" xfId="4" applyAlignment="1">
      <alignment horizontal="left" vertical="center" wrapText="1"/>
    </xf>
    <xf numFmtId="0" fontId="28" fillId="0" borderId="0" xfId="5" applyAlignment="1" applyProtection="1">
      <alignment horizontal="left" vertical="center" wrapText="1"/>
    </xf>
    <xf numFmtId="0" fontId="24" fillId="0" borderId="0" xfId="4" applyFont="1" applyAlignment="1">
      <alignment horizontal="justify" vertical="center" wrapText="1"/>
    </xf>
    <xf numFmtId="0" fontId="28" fillId="0" borderId="0" xfId="5" applyAlignment="1" applyProtection="1">
      <alignment horizontal="justify" vertical="center" wrapText="1"/>
    </xf>
    <xf numFmtId="0" fontId="25" fillId="0" borderId="0" xfId="4" applyFont="1" applyAlignment="1">
      <alignment wrapText="1"/>
    </xf>
    <xf numFmtId="0" fontId="26" fillId="0" borderId="0" xfId="4" applyFont="1" applyAlignment="1">
      <alignment wrapText="1"/>
    </xf>
    <xf numFmtId="0" fontId="26" fillId="0" borderId="0" xfId="4" applyFont="1" applyAlignment="1">
      <alignment horizontal="justify" wrapText="1"/>
    </xf>
    <xf numFmtId="0" fontId="2" fillId="0" borderId="0" xfId="4" applyFont="1" applyAlignment="1">
      <alignment horizontal="left" wrapText="1"/>
    </xf>
    <xf numFmtId="0" fontId="2" fillId="0" borderId="0" xfId="4" applyFont="1" applyAlignment="1">
      <alignment horizontal="justify" vertical="center" wrapText="1"/>
    </xf>
    <xf numFmtId="0" fontId="4" fillId="0" borderId="14" xfId="0" applyFont="1" applyBorder="1"/>
    <xf numFmtId="0" fontId="2" fillId="0" borderId="0" xfId="4" applyFont="1" applyAlignment="1">
      <alignment vertical="center" wrapText="1"/>
    </xf>
    <xf numFmtId="0" fontId="4" fillId="0" borderId="0" xfId="0" applyFont="1" applyAlignment="1">
      <alignment horizontal="center" wrapText="1"/>
    </xf>
    <xf numFmtId="0" fontId="4" fillId="0" borderId="0" xfId="0" applyFont="1" applyAlignment="1">
      <alignment horizontal="center" vertical="center"/>
    </xf>
    <xf numFmtId="3" fontId="4" fillId="0" borderId="5" xfId="2" applyNumberFormat="1" applyFont="1" applyBorder="1" applyAlignment="1">
      <alignment horizontal="center" vertical="center"/>
    </xf>
    <xf numFmtId="0" fontId="12" fillId="0" borderId="0" xfId="0" applyFont="1"/>
    <xf numFmtId="0" fontId="4" fillId="0" borderId="1" xfId="0" applyFont="1" applyBorder="1" applyAlignment="1">
      <alignment wrapText="1"/>
    </xf>
    <xf numFmtId="3" fontId="4" fillId="0" borderId="18" xfId="2" applyNumberFormat="1" applyFont="1" applyBorder="1" applyAlignment="1">
      <alignment horizontal="center" vertical="center"/>
    </xf>
    <xf numFmtId="3" fontId="4" fillId="0" borderId="19" xfId="2" applyNumberFormat="1" applyFont="1" applyBorder="1" applyAlignment="1">
      <alignment horizontal="center" vertical="center"/>
    </xf>
    <xf numFmtId="3" fontId="4" fillId="0" borderId="20" xfId="2" applyNumberFormat="1" applyFont="1" applyBorder="1" applyAlignment="1">
      <alignment horizontal="center" vertical="center"/>
    </xf>
    <xf numFmtId="0" fontId="4" fillId="0" borderId="1" xfId="0" applyFont="1" applyBorder="1" applyAlignment="1">
      <alignment horizontal="center" vertical="center"/>
    </xf>
    <xf numFmtId="0" fontId="33" fillId="0" borderId="0" xfId="4" applyFont="1" applyAlignment="1">
      <alignment wrapText="1"/>
    </xf>
    <xf numFmtId="0" fontId="4" fillId="0" borderId="0" xfId="0" applyFont="1" applyAlignment="1">
      <alignment horizontal="left" vertical="top" wrapText="1"/>
    </xf>
    <xf numFmtId="0" fontId="9" fillId="0" borderId="0" xfId="0" applyFont="1" applyAlignment="1">
      <alignment horizontal="left" vertical="center" wrapText="1"/>
    </xf>
    <xf numFmtId="0" fontId="21" fillId="0" borderId="0" xfId="0" applyFont="1" applyAlignment="1">
      <alignment horizontal="center" vertical="center"/>
    </xf>
    <xf numFmtId="0" fontId="16" fillId="0" borderId="8" xfId="0" applyFont="1" applyBorder="1" applyAlignment="1">
      <alignment horizontal="center" vertical="center"/>
    </xf>
    <xf numFmtId="0" fontId="16" fillId="0" borderId="15"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3" xfId="0" applyFont="1" applyBorder="1" applyAlignment="1">
      <alignment horizontal="center" vertical="center"/>
    </xf>
  </cellXfs>
  <cellStyles count="6">
    <cellStyle name="Hyperlink" xfId="5" builtinId="8"/>
    <cellStyle name="Normal" xfId="0" builtinId="0"/>
    <cellStyle name="Normal 2" xfId="1" xr:uid="{00000000-0005-0000-0000-000002000000}"/>
    <cellStyle name="Normal 3" xfId="3" xr:uid="{00000000-0005-0000-0000-000003000000}"/>
    <cellStyle name="Normal 4" xfId="4" xr:uid="{00000000-0005-0000-0000-000004000000}"/>
    <cellStyle name="Per cent" xfId="2" builtinId="5"/>
  </cellStyles>
  <dxfs count="5">
    <dxf>
      <fill>
        <patternFill patternType="solid">
          <bgColor rgb="FF339966"/>
        </patternFill>
      </fill>
    </dxf>
    <dxf>
      <fill>
        <patternFill>
          <bgColor rgb="FFCCFFCC"/>
        </patternFill>
      </fill>
    </dxf>
    <dxf>
      <fill>
        <patternFill>
          <bgColor rgb="FFFF99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600" b="1" i="0" u="none" strike="noStrike" baseline="0">
                <a:solidFill>
                  <a:srgbClr val="000000"/>
                </a:solidFill>
                <a:latin typeface="Arial"/>
                <a:ea typeface="Arial"/>
                <a:cs typeface="Arial"/>
              </a:defRPr>
            </a:pPr>
            <a:r>
              <a:rPr lang="en-GB"/>
              <a:t>Tueddiadau o ran cyfraddau llwyddo'r Fframwaith
</a:t>
            </a:r>
          </a:p>
        </c:rich>
      </c:tx>
      <c:layout>
        <c:manualLayout>
          <c:xMode val="edge"/>
          <c:yMode val="edge"/>
          <c:x val="0.1017314866002281"/>
          <c:y val="2.9455779353547658E-2"/>
        </c:manualLayout>
      </c:layout>
      <c:overlay val="0"/>
    </c:title>
    <c:autoTitleDeleted val="0"/>
    <c:plotArea>
      <c:layout>
        <c:manualLayout>
          <c:layoutTarget val="inner"/>
          <c:xMode val="edge"/>
          <c:yMode val="edge"/>
          <c:x val="0.10281410633669007"/>
          <c:y val="0.24636695435314612"/>
          <c:w val="0.83634544527078358"/>
          <c:h val="0.59309946739007224"/>
        </c:manualLayout>
      </c:layout>
      <c:barChart>
        <c:barDir val="col"/>
        <c:grouping val="stacked"/>
        <c:varyColors val="0"/>
        <c:ser>
          <c:idx val="0"/>
          <c:order val="0"/>
          <c:tx>
            <c:strRef>
              <c:f>ADD!$I$2</c:f>
              <c:strCache>
                <c:ptCount val="1"/>
                <c:pt idx="0">
                  <c:v>Prov Rate</c:v>
                </c:pt>
              </c:strCache>
            </c:strRef>
          </c:tx>
          <c:spPr>
            <a:solidFill>
              <a:schemeClr val="bg1"/>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ADD!$I$3:$I$12</c:f>
              <c:numCache>
                <c:formatCode>0%</c:formatCode>
                <c:ptCount val="10"/>
                <c:pt idx="1">
                  <c:v>0.7</c:v>
                </c:pt>
                <c:pt idx="4">
                  <c:v>0.7</c:v>
                </c:pt>
                <c:pt idx="7">
                  <c:v>0.74</c:v>
                </c:pt>
              </c:numCache>
            </c:numRef>
          </c:val>
          <c:extLst>
            <c:ext xmlns:c16="http://schemas.microsoft.com/office/drawing/2014/chart" uri="{C3380CC4-5D6E-409C-BE32-E72D297353CC}">
              <c16:uniqueId val="{00000000-CF5E-4E28-B984-5AE7B7EE7259}"/>
            </c:ext>
          </c:extLst>
        </c:ser>
        <c:ser>
          <c:idx val="1"/>
          <c:order val="1"/>
          <c:tx>
            <c:strRef>
              <c:f>ADD!$J$2</c:f>
              <c:strCache>
                <c:ptCount val="1"/>
                <c:pt idx="0">
                  <c:v>Cyfradd Llwyddo Fframwaith y Sector</c:v>
                </c:pt>
              </c:strCache>
            </c:strRef>
          </c:tx>
          <c:spPr>
            <a:solidFill>
              <a:schemeClr val="bg1">
                <a:lumMod val="65000"/>
              </a:schemeClr>
            </a:solidFill>
            <a:ln w="12700">
              <a:solidFill>
                <a:schemeClr val="tx1"/>
              </a:solidFill>
            </a:ln>
          </c:spPr>
          <c:invertIfNegative val="0"/>
          <c:dLbls>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ADD!$J$3:$J$12</c:f>
              <c:numCache>
                <c:formatCode>General</c:formatCode>
                <c:ptCount val="10"/>
                <c:pt idx="2" formatCode="0%">
                  <c:v>0.66</c:v>
                </c:pt>
                <c:pt idx="5" formatCode="0%">
                  <c:v>0.72</c:v>
                </c:pt>
                <c:pt idx="8" formatCode="0%">
                  <c:v>0.74</c:v>
                </c:pt>
              </c:numCache>
            </c:numRef>
          </c:val>
          <c:extLst>
            <c:ext xmlns:c16="http://schemas.microsoft.com/office/drawing/2014/chart" uri="{C3380CC4-5D6E-409C-BE32-E72D297353CC}">
              <c16:uniqueId val="{00000001-CF5E-4E28-B984-5AE7B7EE7259}"/>
            </c:ext>
          </c:extLst>
        </c:ser>
        <c:ser>
          <c:idx val="2"/>
          <c:order val="2"/>
          <c:tx>
            <c:strRef>
              <c:f>ADD!$K$2</c:f>
              <c:strCache>
                <c:ptCount val="1"/>
                <c:pt idx="0">
                  <c:v>Dark Green</c:v>
                </c:pt>
              </c:strCache>
            </c:strRef>
          </c:tx>
          <c:spPr>
            <a:solidFill>
              <a:srgbClr val="339966"/>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ADD!$K$3:$K$12</c:f>
              <c:numCache>
                <c:formatCode>General</c:formatCode>
                <c:ptCount val="10"/>
              </c:numCache>
            </c:numRef>
          </c:val>
          <c:extLst>
            <c:ext xmlns:c16="http://schemas.microsoft.com/office/drawing/2014/chart" uri="{C3380CC4-5D6E-409C-BE32-E72D297353CC}">
              <c16:uniqueId val="{00000002-CF5E-4E28-B984-5AE7B7EE7259}"/>
            </c:ext>
          </c:extLst>
        </c:ser>
        <c:ser>
          <c:idx val="3"/>
          <c:order val="3"/>
          <c:tx>
            <c:strRef>
              <c:f>ADD!$L$2</c:f>
              <c:strCache>
                <c:ptCount val="1"/>
                <c:pt idx="0">
                  <c:v>Green</c:v>
                </c:pt>
              </c:strCache>
            </c:strRef>
          </c:tx>
          <c:spPr>
            <a:solidFill>
              <a:srgbClr val="CCFFCC"/>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ADD!$L$3:$L$12</c:f>
              <c:numCache>
                <c:formatCode>General</c:formatCode>
                <c:ptCount val="10"/>
              </c:numCache>
            </c:numRef>
          </c:val>
          <c:extLst>
            <c:ext xmlns:c16="http://schemas.microsoft.com/office/drawing/2014/chart" uri="{C3380CC4-5D6E-409C-BE32-E72D297353CC}">
              <c16:uniqueId val="{00000003-CF5E-4E28-B984-5AE7B7EE7259}"/>
            </c:ext>
          </c:extLst>
        </c:ser>
        <c:ser>
          <c:idx val="4"/>
          <c:order val="4"/>
          <c:tx>
            <c:strRef>
              <c:f>ADD!$M$2</c:f>
              <c:strCache>
                <c:ptCount val="1"/>
                <c:pt idx="0">
                  <c:v>Orange</c:v>
                </c:pt>
              </c:strCache>
            </c:strRef>
          </c:tx>
          <c:spPr>
            <a:solidFill>
              <a:srgbClr val="FF9900"/>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ADD!$M$3:$M$12</c:f>
              <c:numCache>
                <c:formatCode>General</c:formatCode>
                <c:ptCount val="10"/>
              </c:numCache>
            </c:numRef>
          </c:val>
          <c:extLst>
            <c:ext xmlns:c16="http://schemas.microsoft.com/office/drawing/2014/chart" uri="{C3380CC4-5D6E-409C-BE32-E72D297353CC}">
              <c16:uniqueId val="{00000004-CF5E-4E28-B984-5AE7B7EE7259}"/>
            </c:ext>
          </c:extLst>
        </c:ser>
        <c:ser>
          <c:idx val="5"/>
          <c:order val="5"/>
          <c:tx>
            <c:strRef>
              <c:f>ADD!$N$2</c:f>
              <c:strCache>
                <c:ptCount val="1"/>
                <c:pt idx="0">
                  <c:v>Red</c:v>
                </c:pt>
              </c:strCache>
            </c:strRef>
          </c:tx>
          <c:spPr>
            <a:solidFill>
              <a:srgbClr val="FF0000"/>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ADD!$N$3:$N$12</c:f>
              <c:numCache>
                <c:formatCode>General</c:formatCode>
                <c:ptCount val="10"/>
              </c:numCache>
            </c:numRef>
          </c:val>
          <c:extLst>
            <c:ext xmlns:c16="http://schemas.microsoft.com/office/drawing/2014/chart" uri="{C3380CC4-5D6E-409C-BE32-E72D297353CC}">
              <c16:uniqueId val="{00000005-CF5E-4E28-B984-5AE7B7EE7259}"/>
            </c:ext>
          </c:extLst>
        </c:ser>
        <c:dLbls>
          <c:showLegendKey val="0"/>
          <c:showVal val="0"/>
          <c:showCatName val="0"/>
          <c:showSerName val="0"/>
          <c:showPercent val="0"/>
          <c:showBubbleSize val="0"/>
        </c:dLbls>
        <c:gapWidth val="0"/>
        <c:overlap val="100"/>
        <c:axId val="197997312"/>
        <c:axId val="197998848"/>
      </c:barChart>
      <c:barChart>
        <c:barDir val="col"/>
        <c:grouping val="stacked"/>
        <c:varyColors val="0"/>
        <c:ser>
          <c:idx val="6"/>
          <c:order val="6"/>
          <c:invertIfNegative val="0"/>
          <c:cat>
            <c:strRef>
              <c:f>(ADD!$H$4,ADD!$H$7,ADD!$H$10)</c:f>
              <c:strCache>
                <c:ptCount val="3"/>
                <c:pt idx="0">
                  <c:v>2021/22</c:v>
                </c:pt>
                <c:pt idx="1">
                  <c:v>2022/23</c:v>
                </c:pt>
                <c:pt idx="2">
                  <c:v>2023/24</c:v>
                </c:pt>
              </c:strCache>
            </c:strRef>
          </c:cat>
          <c:val>
            <c:numRef>
              <c:f>ADD!$O$3:$O$5</c:f>
              <c:numCache>
                <c:formatCode>General</c:formatCode>
                <c:ptCount val="3"/>
              </c:numCache>
            </c:numRef>
          </c:val>
          <c:extLst>
            <c:ext xmlns:c16="http://schemas.microsoft.com/office/drawing/2014/chart" uri="{C3380CC4-5D6E-409C-BE32-E72D297353CC}">
              <c16:uniqueId val="{00000006-CF5E-4E28-B984-5AE7B7EE7259}"/>
            </c:ext>
          </c:extLst>
        </c:ser>
        <c:dLbls>
          <c:showLegendKey val="0"/>
          <c:showVal val="0"/>
          <c:showCatName val="0"/>
          <c:showSerName val="0"/>
          <c:showPercent val="0"/>
          <c:showBubbleSize val="0"/>
        </c:dLbls>
        <c:gapWidth val="0"/>
        <c:overlap val="100"/>
        <c:axId val="198041600"/>
        <c:axId val="198043136"/>
      </c:barChart>
      <c:catAx>
        <c:axId val="197997312"/>
        <c:scaling>
          <c:orientation val="minMax"/>
        </c:scaling>
        <c:delete val="0"/>
        <c:axPos val="t"/>
        <c:numFmt formatCode="General" sourceLinked="1"/>
        <c:majorTickMark val="none"/>
        <c:minorTickMark val="none"/>
        <c:tickLblPos val="nextTo"/>
        <c:spPr>
          <a:ln>
            <a:solidFill>
              <a:schemeClr val="tx1"/>
            </a:solidFill>
          </a:ln>
        </c:spPr>
        <c:txPr>
          <a:bodyPr rot="0" vert="horz"/>
          <a:lstStyle/>
          <a:p>
            <a:pPr>
              <a:defRPr sz="1000" b="0" i="0" u="none" strike="noStrike" baseline="0">
                <a:solidFill>
                  <a:srgbClr val="FFFFFF"/>
                </a:solidFill>
                <a:latin typeface="Arial"/>
                <a:ea typeface="Arial"/>
                <a:cs typeface="Arial"/>
              </a:defRPr>
            </a:pPr>
            <a:endParaRPr lang="en-US"/>
          </a:p>
        </c:txPr>
        <c:crossAx val="197998848"/>
        <c:crosses val="max"/>
        <c:auto val="1"/>
        <c:lblAlgn val="ctr"/>
        <c:lblOffset val="100"/>
        <c:noMultiLvlLbl val="0"/>
      </c:catAx>
      <c:valAx>
        <c:axId val="197998848"/>
        <c:scaling>
          <c:orientation val="minMax"/>
          <c:max val="1"/>
          <c:min val="0"/>
        </c:scaling>
        <c:delete val="0"/>
        <c:axPos val="l"/>
        <c:majorGridlines/>
        <c:numFmt formatCode="0%" sourceLinked="0"/>
        <c:majorTickMark val="out"/>
        <c:minorTickMark val="none"/>
        <c:tickLblPos val="nextTo"/>
        <c:spPr>
          <a:noFill/>
          <a:ln>
            <a:solidFill>
              <a:schemeClr val="tx1"/>
            </a:solidFill>
          </a:ln>
        </c:spPr>
        <c:txPr>
          <a:bodyPr rot="0" vert="horz"/>
          <a:lstStyle/>
          <a:p>
            <a:pPr>
              <a:defRPr sz="1000" b="0" i="0" u="none" strike="noStrike" baseline="0">
                <a:solidFill>
                  <a:srgbClr val="000000"/>
                </a:solidFill>
                <a:latin typeface="Arial"/>
                <a:ea typeface="Arial"/>
                <a:cs typeface="Arial"/>
              </a:defRPr>
            </a:pPr>
            <a:endParaRPr lang="en-US"/>
          </a:p>
        </c:txPr>
        <c:crossAx val="197997312"/>
        <c:crosses val="autoZero"/>
        <c:crossBetween val="midCat"/>
        <c:majorUnit val="0.2"/>
      </c:valAx>
      <c:catAx>
        <c:axId val="198041600"/>
        <c:scaling>
          <c:orientation val="minMax"/>
        </c:scaling>
        <c:delete val="0"/>
        <c:axPos val="b"/>
        <c:numFmt formatCode="General" sourceLinked="1"/>
        <c:majorTickMark val="out"/>
        <c:minorTickMark val="none"/>
        <c:tickLblPos val="nextTo"/>
        <c:spPr>
          <a:ln>
            <a:solidFill>
              <a:schemeClr val="tx1"/>
            </a:solidFill>
          </a:ln>
        </c:spPr>
        <c:txPr>
          <a:bodyPr rot="0" vert="horz"/>
          <a:lstStyle/>
          <a:p>
            <a:pPr>
              <a:defRPr sz="1000" b="0" i="0" u="none" strike="noStrike" baseline="0">
                <a:solidFill>
                  <a:srgbClr val="000000"/>
                </a:solidFill>
                <a:latin typeface="Arial"/>
                <a:ea typeface="Arial"/>
                <a:cs typeface="Arial"/>
              </a:defRPr>
            </a:pPr>
            <a:endParaRPr lang="en-US"/>
          </a:p>
        </c:txPr>
        <c:crossAx val="198043136"/>
        <c:crosses val="autoZero"/>
        <c:auto val="1"/>
        <c:lblAlgn val="ctr"/>
        <c:lblOffset val="100"/>
        <c:noMultiLvlLbl val="0"/>
      </c:catAx>
      <c:valAx>
        <c:axId val="198043136"/>
        <c:scaling>
          <c:orientation val="minMax"/>
        </c:scaling>
        <c:delete val="1"/>
        <c:axPos val="r"/>
        <c:numFmt formatCode="General" sourceLinked="1"/>
        <c:majorTickMark val="out"/>
        <c:minorTickMark val="none"/>
        <c:tickLblPos val="nextTo"/>
        <c:crossAx val="198041600"/>
        <c:crosses val="max"/>
        <c:crossBetween val="between"/>
      </c:valAx>
      <c:spPr>
        <a:ln>
          <a:solidFill>
            <a:schemeClr val="tx1"/>
          </a:solidFill>
        </a:ln>
      </c:spPr>
    </c:plotArea>
    <c:legend>
      <c:legendPos val="b"/>
      <c:legendEntry>
        <c:idx val="0"/>
        <c:delete val="1"/>
      </c:legendEntry>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42092505988933548"/>
          <c:y val="0.91439306274560983"/>
          <c:w val="0.53449854821278264"/>
          <c:h val="6.2826235118400242E-2"/>
        </c:manualLayout>
      </c:layout>
      <c:overlay val="0"/>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600" b="1" i="0" u="none" strike="noStrike" baseline="0">
                <a:solidFill>
                  <a:srgbClr val="000000"/>
                </a:solidFill>
                <a:latin typeface="Arial"/>
                <a:ea typeface="Arial"/>
                <a:cs typeface="Arial"/>
              </a:defRPr>
            </a:pPr>
            <a:r>
              <a:rPr lang="en-GB"/>
              <a:t>Tueddiadau o ran Cyfraddau Llwyddo Gweithgareddau Dysgu</a:t>
            </a:r>
          </a:p>
        </c:rich>
      </c:tx>
      <c:layout>
        <c:manualLayout>
          <c:xMode val="edge"/>
          <c:yMode val="edge"/>
          <c:x val="0.1017314866002281"/>
          <c:y val="2.9455779353547658E-2"/>
        </c:manualLayout>
      </c:layout>
      <c:overlay val="0"/>
    </c:title>
    <c:autoTitleDeleted val="0"/>
    <c:plotArea>
      <c:layout>
        <c:manualLayout>
          <c:layoutTarget val="inner"/>
          <c:xMode val="edge"/>
          <c:yMode val="edge"/>
          <c:x val="0.10281410633669007"/>
          <c:y val="0.24636695435314612"/>
          <c:w val="0.83634544527078358"/>
          <c:h val="0.59309946739007224"/>
        </c:manualLayout>
      </c:layout>
      <c:barChart>
        <c:barDir val="col"/>
        <c:grouping val="stacked"/>
        <c:varyColors val="0"/>
        <c:ser>
          <c:idx val="0"/>
          <c:order val="0"/>
          <c:tx>
            <c:strRef>
              <c:f>ADD!$I$2</c:f>
              <c:strCache>
                <c:ptCount val="1"/>
                <c:pt idx="0">
                  <c:v>Prov Rate</c:v>
                </c:pt>
              </c:strCache>
            </c:strRef>
          </c:tx>
          <c:spPr>
            <a:solidFill>
              <a:schemeClr val="bg1"/>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ADD!$I$15:$I$23</c:f>
              <c:numCache>
                <c:formatCode>0%</c:formatCode>
                <c:ptCount val="9"/>
                <c:pt idx="1">
                  <c:v>0.72</c:v>
                </c:pt>
                <c:pt idx="4">
                  <c:v>0.71</c:v>
                </c:pt>
                <c:pt idx="7">
                  <c:v>0.73</c:v>
                </c:pt>
              </c:numCache>
            </c:numRef>
          </c:val>
          <c:extLst>
            <c:ext xmlns:c16="http://schemas.microsoft.com/office/drawing/2014/chart" uri="{C3380CC4-5D6E-409C-BE32-E72D297353CC}">
              <c16:uniqueId val="{00000000-189F-45CF-8EB4-E7B6EF307168}"/>
            </c:ext>
          </c:extLst>
        </c:ser>
        <c:ser>
          <c:idx val="1"/>
          <c:order val="1"/>
          <c:tx>
            <c:strRef>
              <c:f>ADD!$J$14</c:f>
              <c:strCache>
                <c:ptCount val="1"/>
                <c:pt idx="0">
                  <c:v>Cyfradd Llwyddo</c:v>
                </c:pt>
              </c:strCache>
            </c:strRef>
          </c:tx>
          <c:spPr>
            <a:solidFill>
              <a:schemeClr val="bg1">
                <a:lumMod val="65000"/>
              </a:schemeClr>
            </a:solidFill>
            <a:ln w="12700">
              <a:solidFill>
                <a:schemeClr val="tx1"/>
              </a:solidFill>
            </a:ln>
          </c:spPr>
          <c:invertIfNegative val="0"/>
          <c:dLbls>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ADD!$J$15:$J$23</c:f>
              <c:numCache>
                <c:formatCode>General</c:formatCode>
                <c:ptCount val="9"/>
                <c:pt idx="2" formatCode="0%">
                  <c:v>0.68</c:v>
                </c:pt>
                <c:pt idx="5" formatCode="0%">
                  <c:v>0.72</c:v>
                </c:pt>
                <c:pt idx="8" formatCode="0%">
                  <c:v>0.73</c:v>
                </c:pt>
              </c:numCache>
            </c:numRef>
          </c:val>
          <c:extLst>
            <c:ext xmlns:c16="http://schemas.microsoft.com/office/drawing/2014/chart" uri="{C3380CC4-5D6E-409C-BE32-E72D297353CC}">
              <c16:uniqueId val="{00000001-189F-45CF-8EB4-E7B6EF307168}"/>
            </c:ext>
          </c:extLst>
        </c:ser>
        <c:ser>
          <c:idx val="2"/>
          <c:order val="2"/>
          <c:tx>
            <c:strRef>
              <c:f>ADD!$K$2</c:f>
              <c:strCache>
                <c:ptCount val="1"/>
                <c:pt idx="0">
                  <c:v>Dark Green</c:v>
                </c:pt>
              </c:strCache>
            </c:strRef>
          </c:tx>
          <c:spPr>
            <a:solidFill>
              <a:srgbClr val="339966"/>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ADD!$K$15:$K$23</c:f>
              <c:numCache>
                <c:formatCode>General</c:formatCode>
                <c:ptCount val="9"/>
              </c:numCache>
            </c:numRef>
          </c:val>
          <c:extLst>
            <c:ext xmlns:c16="http://schemas.microsoft.com/office/drawing/2014/chart" uri="{C3380CC4-5D6E-409C-BE32-E72D297353CC}">
              <c16:uniqueId val="{00000002-189F-45CF-8EB4-E7B6EF307168}"/>
            </c:ext>
          </c:extLst>
        </c:ser>
        <c:ser>
          <c:idx val="3"/>
          <c:order val="3"/>
          <c:tx>
            <c:strRef>
              <c:f>ADD!$L$2</c:f>
              <c:strCache>
                <c:ptCount val="1"/>
                <c:pt idx="0">
                  <c:v>Green</c:v>
                </c:pt>
              </c:strCache>
            </c:strRef>
          </c:tx>
          <c:spPr>
            <a:solidFill>
              <a:srgbClr val="CCFFCC"/>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ADD!$L$15:$L$23</c:f>
              <c:numCache>
                <c:formatCode>General</c:formatCode>
                <c:ptCount val="9"/>
              </c:numCache>
            </c:numRef>
          </c:val>
          <c:extLst>
            <c:ext xmlns:c16="http://schemas.microsoft.com/office/drawing/2014/chart" uri="{C3380CC4-5D6E-409C-BE32-E72D297353CC}">
              <c16:uniqueId val="{00000003-189F-45CF-8EB4-E7B6EF307168}"/>
            </c:ext>
          </c:extLst>
        </c:ser>
        <c:ser>
          <c:idx val="4"/>
          <c:order val="4"/>
          <c:tx>
            <c:strRef>
              <c:f>ADD!$M$2</c:f>
              <c:strCache>
                <c:ptCount val="1"/>
                <c:pt idx="0">
                  <c:v>Orange</c:v>
                </c:pt>
              </c:strCache>
            </c:strRef>
          </c:tx>
          <c:spPr>
            <a:solidFill>
              <a:srgbClr val="FF9900"/>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ADD!$M$15:$M$23</c:f>
              <c:numCache>
                <c:formatCode>General</c:formatCode>
                <c:ptCount val="9"/>
              </c:numCache>
            </c:numRef>
          </c:val>
          <c:extLst>
            <c:ext xmlns:c16="http://schemas.microsoft.com/office/drawing/2014/chart" uri="{C3380CC4-5D6E-409C-BE32-E72D297353CC}">
              <c16:uniqueId val="{00000004-189F-45CF-8EB4-E7B6EF307168}"/>
            </c:ext>
          </c:extLst>
        </c:ser>
        <c:ser>
          <c:idx val="5"/>
          <c:order val="5"/>
          <c:tx>
            <c:strRef>
              <c:f>ADD!$N$2</c:f>
              <c:strCache>
                <c:ptCount val="1"/>
                <c:pt idx="0">
                  <c:v>Red</c:v>
                </c:pt>
              </c:strCache>
            </c:strRef>
          </c:tx>
          <c:spPr>
            <a:solidFill>
              <a:srgbClr val="FF0000"/>
            </a:solidFill>
            <a:ln w="12700">
              <a:solidFill>
                <a:schemeClr val="tx1"/>
              </a:solidFill>
            </a:ln>
          </c:spPr>
          <c:invertIfNegative val="0"/>
          <c:dLbls>
            <c:numFmt formatCode="0%;;;" sourceLinked="0"/>
            <c:spPr>
              <a:noFill/>
              <a:ln>
                <a:noFill/>
              </a:ln>
              <a:effectLst/>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(ADD!$H$4,ADD!$H$7,ADD!$H$10)</c:f>
              <c:strCache>
                <c:ptCount val="3"/>
                <c:pt idx="0">
                  <c:v>2021/22</c:v>
                </c:pt>
                <c:pt idx="1">
                  <c:v>2022/23</c:v>
                </c:pt>
                <c:pt idx="2">
                  <c:v>2023/24</c:v>
                </c:pt>
              </c:strCache>
            </c:strRef>
          </c:cat>
          <c:val>
            <c:numRef>
              <c:f>ADD!$N$15:$N$24</c:f>
              <c:numCache>
                <c:formatCode>General</c:formatCode>
                <c:ptCount val="10"/>
              </c:numCache>
            </c:numRef>
          </c:val>
          <c:extLst>
            <c:ext xmlns:c16="http://schemas.microsoft.com/office/drawing/2014/chart" uri="{C3380CC4-5D6E-409C-BE32-E72D297353CC}">
              <c16:uniqueId val="{00000005-189F-45CF-8EB4-E7B6EF307168}"/>
            </c:ext>
          </c:extLst>
        </c:ser>
        <c:dLbls>
          <c:showLegendKey val="0"/>
          <c:showVal val="0"/>
          <c:showCatName val="0"/>
          <c:showSerName val="0"/>
          <c:showPercent val="0"/>
          <c:showBubbleSize val="0"/>
        </c:dLbls>
        <c:gapWidth val="0"/>
        <c:overlap val="100"/>
        <c:axId val="197997312"/>
        <c:axId val="197998848"/>
      </c:barChart>
      <c:barChart>
        <c:barDir val="col"/>
        <c:grouping val="stacked"/>
        <c:varyColors val="0"/>
        <c:ser>
          <c:idx val="6"/>
          <c:order val="6"/>
          <c:invertIfNegative val="0"/>
          <c:cat>
            <c:strRef>
              <c:f>(ADD!$H$4,ADD!$H$7,ADD!$H$10)</c:f>
              <c:strCache>
                <c:ptCount val="3"/>
                <c:pt idx="0">
                  <c:v>2021/22</c:v>
                </c:pt>
                <c:pt idx="1">
                  <c:v>2022/23</c:v>
                </c:pt>
                <c:pt idx="2">
                  <c:v>2023/24</c:v>
                </c:pt>
              </c:strCache>
            </c:strRef>
          </c:cat>
          <c:val>
            <c:numRef>
              <c:f>ADD!$O$3:$O$5</c:f>
              <c:numCache>
                <c:formatCode>General</c:formatCode>
                <c:ptCount val="3"/>
              </c:numCache>
            </c:numRef>
          </c:val>
          <c:extLst>
            <c:ext xmlns:c16="http://schemas.microsoft.com/office/drawing/2014/chart" uri="{C3380CC4-5D6E-409C-BE32-E72D297353CC}">
              <c16:uniqueId val="{00000006-189F-45CF-8EB4-E7B6EF307168}"/>
            </c:ext>
          </c:extLst>
        </c:ser>
        <c:dLbls>
          <c:showLegendKey val="0"/>
          <c:showVal val="0"/>
          <c:showCatName val="0"/>
          <c:showSerName val="0"/>
          <c:showPercent val="0"/>
          <c:showBubbleSize val="0"/>
        </c:dLbls>
        <c:gapWidth val="0"/>
        <c:overlap val="100"/>
        <c:axId val="198041600"/>
        <c:axId val="198043136"/>
      </c:barChart>
      <c:catAx>
        <c:axId val="197997312"/>
        <c:scaling>
          <c:orientation val="minMax"/>
        </c:scaling>
        <c:delete val="0"/>
        <c:axPos val="t"/>
        <c:numFmt formatCode="General" sourceLinked="1"/>
        <c:majorTickMark val="none"/>
        <c:minorTickMark val="none"/>
        <c:tickLblPos val="nextTo"/>
        <c:spPr>
          <a:ln>
            <a:solidFill>
              <a:schemeClr val="tx1"/>
            </a:solidFill>
          </a:ln>
        </c:spPr>
        <c:txPr>
          <a:bodyPr rot="0" vert="horz"/>
          <a:lstStyle/>
          <a:p>
            <a:pPr>
              <a:defRPr sz="1000" b="0" i="0" u="none" strike="noStrike" baseline="0">
                <a:solidFill>
                  <a:srgbClr val="FFFFFF"/>
                </a:solidFill>
                <a:latin typeface="Arial"/>
                <a:ea typeface="Arial"/>
                <a:cs typeface="Arial"/>
              </a:defRPr>
            </a:pPr>
            <a:endParaRPr lang="en-US"/>
          </a:p>
        </c:txPr>
        <c:crossAx val="197998848"/>
        <c:crosses val="max"/>
        <c:auto val="1"/>
        <c:lblAlgn val="ctr"/>
        <c:lblOffset val="100"/>
        <c:noMultiLvlLbl val="0"/>
      </c:catAx>
      <c:valAx>
        <c:axId val="197998848"/>
        <c:scaling>
          <c:orientation val="minMax"/>
          <c:max val="1"/>
          <c:min val="0"/>
        </c:scaling>
        <c:delete val="0"/>
        <c:axPos val="l"/>
        <c:majorGridlines/>
        <c:numFmt formatCode="0%" sourceLinked="0"/>
        <c:majorTickMark val="out"/>
        <c:minorTickMark val="none"/>
        <c:tickLblPos val="nextTo"/>
        <c:spPr>
          <a:noFill/>
          <a:ln>
            <a:solidFill>
              <a:schemeClr val="tx1"/>
            </a:solidFill>
          </a:ln>
        </c:spPr>
        <c:txPr>
          <a:bodyPr rot="0" vert="horz"/>
          <a:lstStyle/>
          <a:p>
            <a:pPr>
              <a:defRPr sz="1000" b="0" i="0" u="none" strike="noStrike" baseline="0">
                <a:solidFill>
                  <a:srgbClr val="000000"/>
                </a:solidFill>
                <a:latin typeface="Arial"/>
                <a:ea typeface="Arial"/>
                <a:cs typeface="Arial"/>
              </a:defRPr>
            </a:pPr>
            <a:endParaRPr lang="en-US"/>
          </a:p>
        </c:txPr>
        <c:crossAx val="197997312"/>
        <c:crosses val="autoZero"/>
        <c:crossBetween val="midCat"/>
        <c:majorUnit val="0.2"/>
      </c:valAx>
      <c:catAx>
        <c:axId val="198041600"/>
        <c:scaling>
          <c:orientation val="minMax"/>
        </c:scaling>
        <c:delete val="0"/>
        <c:axPos val="b"/>
        <c:numFmt formatCode="General" sourceLinked="1"/>
        <c:majorTickMark val="out"/>
        <c:minorTickMark val="none"/>
        <c:tickLblPos val="nextTo"/>
        <c:spPr>
          <a:ln>
            <a:solidFill>
              <a:schemeClr val="tx1"/>
            </a:solidFill>
          </a:ln>
        </c:spPr>
        <c:txPr>
          <a:bodyPr rot="0" vert="horz"/>
          <a:lstStyle/>
          <a:p>
            <a:pPr>
              <a:defRPr sz="1000" b="0" i="0" u="none" strike="noStrike" baseline="0">
                <a:solidFill>
                  <a:srgbClr val="000000"/>
                </a:solidFill>
                <a:latin typeface="Arial"/>
                <a:ea typeface="Arial"/>
                <a:cs typeface="Arial"/>
              </a:defRPr>
            </a:pPr>
            <a:endParaRPr lang="en-US"/>
          </a:p>
        </c:txPr>
        <c:crossAx val="198043136"/>
        <c:crosses val="autoZero"/>
        <c:auto val="1"/>
        <c:lblAlgn val="ctr"/>
        <c:lblOffset val="100"/>
        <c:noMultiLvlLbl val="0"/>
      </c:catAx>
      <c:valAx>
        <c:axId val="198043136"/>
        <c:scaling>
          <c:orientation val="minMax"/>
        </c:scaling>
        <c:delete val="1"/>
        <c:axPos val="r"/>
        <c:numFmt formatCode="General" sourceLinked="1"/>
        <c:majorTickMark val="out"/>
        <c:minorTickMark val="none"/>
        <c:tickLblPos val="nextTo"/>
        <c:crossAx val="198041600"/>
        <c:crosses val="max"/>
        <c:crossBetween val="between"/>
      </c:valAx>
      <c:spPr>
        <a:ln>
          <a:solidFill>
            <a:schemeClr val="tx1"/>
          </a:solidFill>
        </a:ln>
      </c:spPr>
    </c:plotArea>
    <c:legend>
      <c:legendPos val="b"/>
      <c:legendEntry>
        <c:idx val="0"/>
        <c:delete val="1"/>
      </c:legendEntry>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42092505988933548"/>
          <c:y val="0.91439306274560983"/>
          <c:w val="0.53449854821278264"/>
          <c:h val="6.2826235118400242E-2"/>
        </c:manualLayout>
      </c:layout>
      <c:overlay val="0"/>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Providers!$A$12"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2409825</xdr:colOff>
      <xdr:row>0</xdr:row>
      <xdr:rowOff>1547297</xdr:rowOff>
    </xdr:to>
    <xdr:pic>
      <xdr:nvPicPr>
        <xdr:cNvPr id="3" name="Picture 2">
          <a:extLst>
            <a:ext uri="{FF2B5EF4-FFF2-40B4-BE49-F238E27FC236}">
              <a16:creationId xmlns:a16="http://schemas.microsoft.com/office/drawing/2014/main" id="{A4BAC7A4-D950-4ED8-8597-8539DD3722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09825" cy="1547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xdr:row>
          <xdr:rowOff>12700</xdr:rowOff>
        </xdr:from>
        <xdr:to>
          <xdr:col>5</xdr:col>
          <xdr:colOff>0</xdr:colOff>
          <xdr:row>17</xdr:row>
          <xdr:rowOff>12700</xdr:rowOff>
        </xdr:to>
        <xdr:sp macro="" textlink="">
          <xdr:nvSpPr>
            <xdr:cNvPr id="2232321" name="Group Box 1" hidden="1">
              <a:extLst>
                <a:ext uri="{63B3BB69-23CF-44E3-9099-C40C66FF867C}">
                  <a14:compatExt spid="_x0000_s2232321"/>
                </a:ext>
                <a:ext uri="{FF2B5EF4-FFF2-40B4-BE49-F238E27FC236}">
                  <a16:creationId xmlns:a16="http://schemas.microsoft.com/office/drawing/2014/main" id="{00000000-0008-0000-0100-000001102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en-GB" sz="800" b="0" i="0" u="none" strike="noStrike" baseline="0">
                  <a:solidFill>
                    <a:srgbClr val="000000"/>
                  </a:solidFill>
                  <a:latin typeface="Tahoma"/>
                  <a:ea typeface="Tahoma"/>
                  <a:cs typeface="Tahoma"/>
                </a:rPr>
                <a:t>Dewiswch Ddarparwr Dysgu seiliedig ar waith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2</xdr:row>
          <xdr:rowOff>38100</xdr:rowOff>
        </xdr:from>
        <xdr:to>
          <xdr:col>4</xdr:col>
          <xdr:colOff>647700</xdr:colOff>
          <xdr:row>3</xdr:row>
          <xdr:rowOff>50800</xdr:rowOff>
        </xdr:to>
        <xdr:sp macro="" textlink="">
          <xdr:nvSpPr>
            <xdr:cNvPr id="2232322" name="Option Button 2" hidden="1">
              <a:extLst>
                <a:ext uri="{63B3BB69-23CF-44E3-9099-C40C66FF867C}">
                  <a14:compatExt spid="_x0000_s2232322"/>
                </a:ext>
                <a:ext uri="{FF2B5EF4-FFF2-40B4-BE49-F238E27FC236}">
                  <a16:creationId xmlns:a16="http://schemas.microsoft.com/office/drawing/2014/main" id="{00000000-0008-0000-0100-000002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ACT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3</xdr:row>
          <xdr:rowOff>146050</xdr:rowOff>
        </xdr:from>
        <xdr:to>
          <xdr:col>4</xdr:col>
          <xdr:colOff>647700</xdr:colOff>
          <xdr:row>4</xdr:row>
          <xdr:rowOff>152400</xdr:rowOff>
        </xdr:to>
        <xdr:sp macro="" textlink="">
          <xdr:nvSpPr>
            <xdr:cNvPr id="2232323" name="Option Button 3" hidden="1">
              <a:extLst>
                <a:ext uri="{63B3BB69-23CF-44E3-9099-C40C66FF867C}">
                  <a14:compatExt spid="_x0000_s2232323"/>
                </a:ext>
                <a:ext uri="{FF2B5EF4-FFF2-40B4-BE49-F238E27FC236}">
                  <a16:creationId xmlns:a16="http://schemas.microsoft.com/office/drawing/2014/main" id="{00000000-0008-0000-0100-000003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Cambrian Training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5</xdr:row>
          <xdr:rowOff>57150</xdr:rowOff>
        </xdr:from>
        <xdr:to>
          <xdr:col>4</xdr:col>
          <xdr:colOff>647700</xdr:colOff>
          <xdr:row>6</xdr:row>
          <xdr:rowOff>69850</xdr:rowOff>
        </xdr:to>
        <xdr:sp macro="" textlink="">
          <xdr:nvSpPr>
            <xdr:cNvPr id="2232324" name="Option Button 4" hidden="1">
              <a:extLst>
                <a:ext uri="{63B3BB69-23CF-44E3-9099-C40C66FF867C}">
                  <a14:compatExt spid="_x0000_s2232324"/>
                </a:ext>
                <a:ext uri="{FF2B5EF4-FFF2-40B4-BE49-F238E27FC236}">
                  <a16:creationId xmlns:a16="http://schemas.microsoft.com/office/drawing/2014/main" id="{00000000-0008-0000-0100-000004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ITEC Training Solutions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6</xdr:row>
          <xdr:rowOff>152400</xdr:rowOff>
        </xdr:from>
        <xdr:to>
          <xdr:col>4</xdr:col>
          <xdr:colOff>647700</xdr:colOff>
          <xdr:row>7</xdr:row>
          <xdr:rowOff>165100</xdr:rowOff>
        </xdr:to>
        <xdr:sp macro="" textlink="">
          <xdr:nvSpPr>
            <xdr:cNvPr id="2232325" name="Option Button 5" hidden="1">
              <a:extLst>
                <a:ext uri="{63B3BB69-23CF-44E3-9099-C40C66FF867C}">
                  <a14:compatExt spid="_x0000_s2232325"/>
                </a:ext>
                <a:ext uri="{FF2B5EF4-FFF2-40B4-BE49-F238E27FC236}">
                  <a16:creationId xmlns:a16="http://schemas.microsoft.com/office/drawing/2014/main" id="{00000000-0008-0000-0100-000005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Grwp Llandrillo Menai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8</xdr:row>
          <xdr:rowOff>57150</xdr:rowOff>
        </xdr:from>
        <xdr:to>
          <xdr:col>4</xdr:col>
          <xdr:colOff>647700</xdr:colOff>
          <xdr:row>9</xdr:row>
          <xdr:rowOff>69850</xdr:rowOff>
        </xdr:to>
        <xdr:sp macro="" textlink="">
          <xdr:nvSpPr>
            <xdr:cNvPr id="2232326" name="Option Button 6" hidden="1">
              <a:extLst>
                <a:ext uri="{63B3BB69-23CF-44E3-9099-C40C66FF867C}">
                  <a14:compatExt spid="_x0000_s2232326"/>
                </a:ext>
                <a:ext uri="{FF2B5EF4-FFF2-40B4-BE49-F238E27FC236}">
                  <a16:creationId xmlns:a16="http://schemas.microsoft.com/office/drawing/2014/main" id="{00000000-0008-0000-0100-000006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Pembrokeshire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xdr:row>
          <xdr:rowOff>152400</xdr:rowOff>
        </xdr:from>
        <xdr:to>
          <xdr:col>4</xdr:col>
          <xdr:colOff>647700</xdr:colOff>
          <xdr:row>10</xdr:row>
          <xdr:rowOff>165100</xdr:rowOff>
        </xdr:to>
        <xdr:sp macro="" textlink="">
          <xdr:nvSpPr>
            <xdr:cNvPr id="2232327" name="Option Button 7" hidden="1">
              <a:extLst>
                <a:ext uri="{63B3BB69-23CF-44E3-9099-C40C66FF867C}">
                  <a14:compatExt spid="_x0000_s2232327"/>
                </a:ext>
                <a:ext uri="{FF2B5EF4-FFF2-40B4-BE49-F238E27FC236}">
                  <a16:creationId xmlns:a16="http://schemas.microsoft.com/office/drawing/2014/main" id="{00000000-0008-0000-0100-000007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Gower College Swansea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11</xdr:row>
          <xdr:rowOff>50800</xdr:rowOff>
        </xdr:from>
        <xdr:to>
          <xdr:col>4</xdr:col>
          <xdr:colOff>647700</xdr:colOff>
          <xdr:row>12</xdr:row>
          <xdr:rowOff>57150</xdr:rowOff>
        </xdr:to>
        <xdr:sp macro="" textlink="">
          <xdr:nvSpPr>
            <xdr:cNvPr id="2232328" name="Option Button 8" hidden="1">
              <a:extLst>
                <a:ext uri="{63B3BB69-23CF-44E3-9099-C40C66FF867C}">
                  <a14:compatExt spid="_x0000_s2232328"/>
                </a:ext>
                <a:ext uri="{FF2B5EF4-FFF2-40B4-BE49-F238E27FC236}">
                  <a16:creationId xmlns:a16="http://schemas.microsoft.com/office/drawing/2014/main" id="{00000000-0008-0000-0100-000008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Educ8 Training Group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12</xdr:row>
          <xdr:rowOff>152400</xdr:rowOff>
        </xdr:from>
        <xdr:to>
          <xdr:col>4</xdr:col>
          <xdr:colOff>647700</xdr:colOff>
          <xdr:row>13</xdr:row>
          <xdr:rowOff>165100</xdr:rowOff>
        </xdr:to>
        <xdr:sp macro="" textlink="">
          <xdr:nvSpPr>
            <xdr:cNvPr id="2232329" name="Option Button 9" hidden="1">
              <a:extLst>
                <a:ext uri="{63B3BB69-23CF-44E3-9099-C40C66FF867C}">
                  <a14:compatExt spid="_x0000_s2232329"/>
                </a:ext>
                <a:ext uri="{FF2B5EF4-FFF2-40B4-BE49-F238E27FC236}">
                  <a16:creationId xmlns:a16="http://schemas.microsoft.com/office/drawing/2014/main" id="{00000000-0008-0000-0100-000009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Neath Port Talbot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14</xdr:row>
          <xdr:rowOff>50800</xdr:rowOff>
        </xdr:from>
        <xdr:to>
          <xdr:col>4</xdr:col>
          <xdr:colOff>647700</xdr:colOff>
          <xdr:row>15</xdr:row>
          <xdr:rowOff>57150</xdr:rowOff>
        </xdr:to>
        <xdr:sp macro="" textlink="">
          <xdr:nvSpPr>
            <xdr:cNvPr id="2232330" name="Option Button 10" hidden="1">
              <a:extLst>
                <a:ext uri="{63B3BB69-23CF-44E3-9099-C40C66FF867C}">
                  <a14:compatExt spid="_x0000_s2232330"/>
                </a:ext>
                <a:ext uri="{FF2B5EF4-FFF2-40B4-BE49-F238E27FC236}">
                  <a16:creationId xmlns:a16="http://schemas.microsoft.com/office/drawing/2014/main" id="{00000000-0008-0000-0100-00000A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Cardiff and Vale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15</xdr:row>
          <xdr:rowOff>146050</xdr:rowOff>
        </xdr:from>
        <xdr:to>
          <xdr:col>4</xdr:col>
          <xdr:colOff>647700</xdr:colOff>
          <xdr:row>16</xdr:row>
          <xdr:rowOff>152400</xdr:rowOff>
        </xdr:to>
        <xdr:sp macro="" textlink="">
          <xdr:nvSpPr>
            <xdr:cNvPr id="2232331" name="Option Button 11" hidden="1">
              <a:extLst>
                <a:ext uri="{63B3BB69-23CF-44E3-9099-C40C66FF867C}">
                  <a14:compatExt spid="_x0000_s2232331"/>
                </a:ext>
                <a:ext uri="{FF2B5EF4-FFF2-40B4-BE49-F238E27FC236}">
                  <a16:creationId xmlns:a16="http://schemas.microsoft.com/office/drawing/2014/main" id="{00000000-0008-0000-0100-00000B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Coleg Cambria</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38100</xdr:rowOff>
    </xdr:from>
    <xdr:to>
      <xdr:col>1</xdr:col>
      <xdr:colOff>2066925</xdr:colOff>
      <xdr:row>19</xdr:row>
      <xdr:rowOff>57150</xdr:rowOff>
    </xdr:to>
    <xdr:graphicFrame macro="">
      <xdr:nvGraphicFramePr>
        <xdr:cNvPr id="1270100" name="Chart 4">
          <a:extLst>
            <a:ext uri="{FF2B5EF4-FFF2-40B4-BE49-F238E27FC236}">
              <a16:creationId xmlns:a16="http://schemas.microsoft.com/office/drawing/2014/main" id="{00000000-0008-0000-0200-00005461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2143125</xdr:colOff>
      <xdr:row>1</xdr:row>
      <xdr:rowOff>38100</xdr:rowOff>
    </xdr:from>
    <xdr:to>
      <xdr:col>5</xdr:col>
      <xdr:colOff>1571625</xdr:colOff>
      <xdr:row>19</xdr:row>
      <xdr:rowOff>57150</xdr:rowOff>
    </xdr:to>
    <xdr:graphicFrame macro="">
      <xdr:nvGraphicFramePr>
        <xdr:cNvPr id="2" name="Chart 4">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gov.wales/topics/educationandskills/skillsandtraining/apprenticeships/;jsessionid=1B7D555CE51AD9A0C473068DA63AC682?skip=1&amp;lang=cy"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24"/>
  <sheetViews>
    <sheetView showGridLines="0" tabSelected="1" view="pageBreakPreview" zoomScaleNormal="100" zoomScaleSheetLayoutView="100" workbookViewId="0">
      <selection activeCell="A2" sqref="A2"/>
    </sheetView>
  </sheetViews>
  <sheetFormatPr defaultColWidth="8.84375" defaultRowHeight="15.5" x14ac:dyDescent="0.35"/>
  <cols>
    <col min="1" max="1" width="80.84375" style="53" customWidth="1"/>
    <col min="2" max="16384" width="8.84375" style="53"/>
  </cols>
  <sheetData>
    <row r="1" spans="1:2" ht="140.15" customHeight="1" x14ac:dyDescent="0.35">
      <c r="A1" s="66" t="s">
        <v>83</v>
      </c>
    </row>
    <row r="2" spans="1:2" ht="217" x14ac:dyDescent="0.35">
      <c r="A2" s="82" t="s">
        <v>0</v>
      </c>
    </row>
    <row r="3" spans="1:2" ht="25.5" customHeight="1" x14ac:dyDescent="0.35">
      <c r="A3" s="53" t="s">
        <v>1</v>
      </c>
    </row>
    <row r="4" spans="1:2" ht="18" x14ac:dyDescent="0.4">
      <c r="A4" s="67" t="s">
        <v>2</v>
      </c>
    </row>
    <row r="5" spans="1:2" ht="46.5" x14ac:dyDescent="0.35">
      <c r="A5" s="69" t="s">
        <v>3</v>
      </c>
    </row>
    <row r="6" spans="1:2" ht="30.75" customHeight="1" x14ac:dyDescent="0.4">
      <c r="A6" s="68" t="s">
        <v>4</v>
      </c>
    </row>
    <row r="7" spans="1:2" ht="78" customHeight="1" x14ac:dyDescent="0.35">
      <c r="A7" s="69" t="s">
        <v>5</v>
      </c>
    </row>
    <row r="8" spans="1:2" ht="65.25" customHeight="1" x14ac:dyDescent="0.35">
      <c r="A8" s="69" t="s">
        <v>6</v>
      </c>
    </row>
    <row r="9" spans="1:2" ht="27.75" customHeight="1" x14ac:dyDescent="0.4">
      <c r="A9" s="68" t="s">
        <v>7</v>
      </c>
    </row>
    <row r="10" spans="1:2" ht="16" thickBot="1" x14ac:dyDescent="0.4">
      <c r="A10" s="70" t="s">
        <v>8</v>
      </c>
    </row>
    <row r="11" spans="1:2" ht="42" x14ac:dyDescent="0.35">
      <c r="A11" s="56" t="s">
        <v>9</v>
      </c>
      <c r="B11" s="57"/>
    </row>
    <row r="12" spans="1:2" ht="28" x14ac:dyDescent="0.35">
      <c r="A12" s="58" t="s">
        <v>10</v>
      </c>
      <c r="B12" s="57"/>
    </row>
    <row r="13" spans="1:2" ht="34.5" customHeight="1" x14ac:dyDescent="0.35">
      <c r="A13" s="59" t="s">
        <v>11</v>
      </c>
    </row>
    <row r="14" spans="1:2" ht="31" x14ac:dyDescent="0.35">
      <c r="A14" s="70" t="s">
        <v>12</v>
      </c>
    </row>
    <row r="15" spans="1:2" ht="66" customHeight="1" x14ac:dyDescent="0.35">
      <c r="A15" s="60" t="s">
        <v>13</v>
      </c>
      <c r="B15" s="72"/>
    </row>
    <row r="16" spans="1:2" ht="70.5" customHeight="1" x14ac:dyDescent="0.35">
      <c r="A16" s="60" t="s">
        <v>14</v>
      </c>
      <c r="B16" s="54"/>
    </row>
    <row r="17" spans="1:2" ht="18" x14ac:dyDescent="0.35">
      <c r="A17" s="59" t="s">
        <v>15</v>
      </c>
    </row>
    <row r="18" spans="1:2" ht="93" x14ac:dyDescent="0.35">
      <c r="A18" s="61" t="s">
        <v>16</v>
      </c>
      <c r="B18" s="62"/>
    </row>
    <row r="19" spans="1:2" ht="62" x14ac:dyDescent="0.35">
      <c r="A19" s="61" t="s">
        <v>17</v>
      </c>
      <c r="B19" s="62"/>
    </row>
    <row r="20" spans="1:2" ht="26.25" customHeight="1" x14ac:dyDescent="0.35">
      <c r="A20" s="55" t="s">
        <v>18</v>
      </c>
    </row>
    <row r="21" spans="1:2" ht="31" x14ac:dyDescent="0.35">
      <c r="A21" s="62" t="s">
        <v>19</v>
      </c>
      <c r="B21" s="63"/>
    </row>
    <row r="22" spans="1:2" ht="31" x14ac:dyDescent="0.35">
      <c r="A22" s="61" t="s">
        <v>20</v>
      </c>
      <c r="B22" s="62"/>
    </row>
    <row r="23" spans="1:2" x14ac:dyDescent="0.35">
      <c r="A23" s="64" t="s">
        <v>21</v>
      </c>
    </row>
    <row r="24" spans="1:2" x14ac:dyDescent="0.35">
      <c r="A24" s="65" t="s">
        <v>22</v>
      </c>
    </row>
  </sheetData>
  <hyperlinks>
    <hyperlink ref="A24" r:id="rId1" display="http://gov.wales/topics/educationandskills/skillsandtraining/apprenticeships/;jsessionid=1B7D555CE51AD9A0C473068DA63AC682?skip=1&amp;lang=cy" xr:uid="{00000000-0004-0000-0000-000001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F21"/>
  <sheetViews>
    <sheetView showGridLines="0" view="pageBreakPreview" zoomScaleNormal="100" zoomScaleSheetLayoutView="100" workbookViewId="0"/>
  </sheetViews>
  <sheetFormatPr defaultColWidth="0" defaultRowHeight="15.5" zeroHeight="1" x14ac:dyDescent="0.35"/>
  <cols>
    <col min="1" max="1" width="6.84375" style="36" customWidth="1"/>
    <col min="2" max="5" width="8.84375" style="36" customWidth="1"/>
    <col min="6" max="6" width="6.84375" style="36" customWidth="1"/>
    <col min="7" max="16384" width="0" style="36"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spans="1:6" x14ac:dyDescent="0.35"/>
    <row r="18" spans="1:6" x14ac:dyDescent="0.35"/>
    <row r="19" spans="1:6" x14ac:dyDescent="0.35">
      <c r="A19" s="83" t="s">
        <v>23</v>
      </c>
      <c r="B19" s="83"/>
      <c r="C19" s="83"/>
      <c r="D19" s="83"/>
      <c r="E19" s="83"/>
      <c r="F19" s="83"/>
    </row>
    <row r="20" spans="1:6" x14ac:dyDescent="0.35">
      <c r="A20" s="83"/>
      <c r="B20" s="83"/>
      <c r="C20" s="83"/>
      <c r="D20" s="83"/>
      <c r="E20" s="83"/>
      <c r="F20" s="83"/>
    </row>
    <row r="21" spans="1:6" x14ac:dyDescent="0.35"/>
  </sheetData>
  <mergeCells count="1">
    <mergeCell ref="A19:F20"/>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32321" r:id="rId4" name="Group Box 1">
              <controlPr defaultSize="0" autoFill="0" autoPict="0">
                <anchor moveWithCells="1">
                  <from>
                    <xdr:col>1</xdr:col>
                    <xdr:colOff>12700</xdr:colOff>
                    <xdr:row>1</xdr:row>
                    <xdr:rowOff>12700</xdr:rowOff>
                  </from>
                  <to>
                    <xdr:col>5</xdr:col>
                    <xdr:colOff>0</xdr:colOff>
                    <xdr:row>17</xdr:row>
                    <xdr:rowOff>12700</xdr:rowOff>
                  </to>
                </anchor>
              </controlPr>
            </control>
          </mc:Choice>
        </mc:AlternateContent>
        <mc:AlternateContent xmlns:mc="http://schemas.openxmlformats.org/markup-compatibility/2006">
          <mc:Choice Requires="x14">
            <control shapeId="2232322" r:id="rId5" name="Option Button 2">
              <controlPr defaultSize="0" autoFill="0" autoLine="0" autoPict="0">
                <anchor moveWithCells="1">
                  <from>
                    <xdr:col>1</xdr:col>
                    <xdr:colOff>184150</xdr:colOff>
                    <xdr:row>2</xdr:row>
                    <xdr:rowOff>38100</xdr:rowOff>
                  </from>
                  <to>
                    <xdr:col>4</xdr:col>
                    <xdr:colOff>647700</xdr:colOff>
                    <xdr:row>3</xdr:row>
                    <xdr:rowOff>50800</xdr:rowOff>
                  </to>
                </anchor>
              </controlPr>
            </control>
          </mc:Choice>
        </mc:AlternateContent>
        <mc:AlternateContent xmlns:mc="http://schemas.openxmlformats.org/markup-compatibility/2006">
          <mc:Choice Requires="x14">
            <control shapeId="2232323" r:id="rId6" name="Option Button 3">
              <controlPr defaultSize="0" autoFill="0" autoLine="0" autoPict="0">
                <anchor moveWithCells="1">
                  <from>
                    <xdr:col>1</xdr:col>
                    <xdr:colOff>184150</xdr:colOff>
                    <xdr:row>3</xdr:row>
                    <xdr:rowOff>146050</xdr:rowOff>
                  </from>
                  <to>
                    <xdr:col>4</xdr:col>
                    <xdr:colOff>647700</xdr:colOff>
                    <xdr:row>4</xdr:row>
                    <xdr:rowOff>152400</xdr:rowOff>
                  </to>
                </anchor>
              </controlPr>
            </control>
          </mc:Choice>
        </mc:AlternateContent>
        <mc:AlternateContent xmlns:mc="http://schemas.openxmlformats.org/markup-compatibility/2006">
          <mc:Choice Requires="x14">
            <control shapeId="2232324" r:id="rId7" name="Option Button 4">
              <controlPr defaultSize="0" autoFill="0" autoLine="0" autoPict="0">
                <anchor moveWithCells="1">
                  <from>
                    <xdr:col>1</xdr:col>
                    <xdr:colOff>184150</xdr:colOff>
                    <xdr:row>5</xdr:row>
                    <xdr:rowOff>57150</xdr:rowOff>
                  </from>
                  <to>
                    <xdr:col>4</xdr:col>
                    <xdr:colOff>647700</xdr:colOff>
                    <xdr:row>6</xdr:row>
                    <xdr:rowOff>69850</xdr:rowOff>
                  </to>
                </anchor>
              </controlPr>
            </control>
          </mc:Choice>
        </mc:AlternateContent>
        <mc:AlternateContent xmlns:mc="http://schemas.openxmlformats.org/markup-compatibility/2006">
          <mc:Choice Requires="x14">
            <control shapeId="2232325" r:id="rId8" name="Option Button 5">
              <controlPr defaultSize="0" autoFill="0" autoLine="0" autoPict="0">
                <anchor moveWithCells="1">
                  <from>
                    <xdr:col>1</xdr:col>
                    <xdr:colOff>184150</xdr:colOff>
                    <xdr:row>6</xdr:row>
                    <xdr:rowOff>152400</xdr:rowOff>
                  </from>
                  <to>
                    <xdr:col>4</xdr:col>
                    <xdr:colOff>647700</xdr:colOff>
                    <xdr:row>7</xdr:row>
                    <xdr:rowOff>165100</xdr:rowOff>
                  </to>
                </anchor>
              </controlPr>
            </control>
          </mc:Choice>
        </mc:AlternateContent>
        <mc:AlternateContent xmlns:mc="http://schemas.openxmlformats.org/markup-compatibility/2006">
          <mc:Choice Requires="x14">
            <control shapeId="2232326" r:id="rId9" name="Option Button 6">
              <controlPr defaultSize="0" autoFill="0" autoLine="0" autoPict="0">
                <anchor moveWithCells="1">
                  <from>
                    <xdr:col>1</xdr:col>
                    <xdr:colOff>184150</xdr:colOff>
                    <xdr:row>8</xdr:row>
                    <xdr:rowOff>57150</xdr:rowOff>
                  </from>
                  <to>
                    <xdr:col>4</xdr:col>
                    <xdr:colOff>647700</xdr:colOff>
                    <xdr:row>9</xdr:row>
                    <xdr:rowOff>69850</xdr:rowOff>
                  </to>
                </anchor>
              </controlPr>
            </control>
          </mc:Choice>
        </mc:AlternateContent>
        <mc:AlternateContent xmlns:mc="http://schemas.openxmlformats.org/markup-compatibility/2006">
          <mc:Choice Requires="x14">
            <control shapeId="2232327" r:id="rId10" name="Option Button 7">
              <controlPr defaultSize="0" autoFill="0" autoLine="0" autoPict="0">
                <anchor moveWithCells="1">
                  <from>
                    <xdr:col>1</xdr:col>
                    <xdr:colOff>184150</xdr:colOff>
                    <xdr:row>9</xdr:row>
                    <xdr:rowOff>152400</xdr:rowOff>
                  </from>
                  <to>
                    <xdr:col>4</xdr:col>
                    <xdr:colOff>647700</xdr:colOff>
                    <xdr:row>10</xdr:row>
                    <xdr:rowOff>165100</xdr:rowOff>
                  </to>
                </anchor>
              </controlPr>
            </control>
          </mc:Choice>
        </mc:AlternateContent>
        <mc:AlternateContent xmlns:mc="http://schemas.openxmlformats.org/markup-compatibility/2006">
          <mc:Choice Requires="x14">
            <control shapeId="2232328" r:id="rId11" name="Option Button 8">
              <controlPr defaultSize="0" autoFill="0" autoLine="0" autoPict="0">
                <anchor moveWithCells="1">
                  <from>
                    <xdr:col>1</xdr:col>
                    <xdr:colOff>184150</xdr:colOff>
                    <xdr:row>11</xdr:row>
                    <xdr:rowOff>50800</xdr:rowOff>
                  </from>
                  <to>
                    <xdr:col>4</xdr:col>
                    <xdr:colOff>647700</xdr:colOff>
                    <xdr:row>12</xdr:row>
                    <xdr:rowOff>57150</xdr:rowOff>
                  </to>
                </anchor>
              </controlPr>
            </control>
          </mc:Choice>
        </mc:AlternateContent>
        <mc:AlternateContent xmlns:mc="http://schemas.openxmlformats.org/markup-compatibility/2006">
          <mc:Choice Requires="x14">
            <control shapeId="2232329" r:id="rId12" name="Option Button 9">
              <controlPr defaultSize="0" autoFill="0" autoLine="0" autoPict="0">
                <anchor moveWithCells="1">
                  <from>
                    <xdr:col>1</xdr:col>
                    <xdr:colOff>184150</xdr:colOff>
                    <xdr:row>12</xdr:row>
                    <xdr:rowOff>152400</xdr:rowOff>
                  </from>
                  <to>
                    <xdr:col>4</xdr:col>
                    <xdr:colOff>647700</xdr:colOff>
                    <xdr:row>13</xdr:row>
                    <xdr:rowOff>165100</xdr:rowOff>
                  </to>
                </anchor>
              </controlPr>
            </control>
          </mc:Choice>
        </mc:AlternateContent>
        <mc:AlternateContent xmlns:mc="http://schemas.openxmlformats.org/markup-compatibility/2006">
          <mc:Choice Requires="x14">
            <control shapeId="2232330" r:id="rId13" name="Option Button 10">
              <controlPr defaultSize="0" autoFill="0" autoLine="0" autoPict="0">
                <anchor moveWithCells="1">
                  <from>
                    <xdr:col>1</xdr:col>
                    <xdr:colOff>184150</xdr:colOff>
                    <xdr:row>14</xdr:row>
                    <xdr:rowOff>50800</xdr:rowOff>
                  </from>
                  <to>
                    <xdr:col>4</xdr:col>
                    <xdr:colOff>647700</xdr:colOff>
                    <xdr:row>15</xdr:row>
                    <xdr:rowOff>57150</xdr:rowOff>
                  </to>
                </anchor>
              </controlPr>
            </control>
          </mc:Choice>
        </mc:AlternateContent>
        <mc:AlternateContent xmlns:mc="http://schemas.openxmlformats.org/markup-compatibility/2006">
          <mc:Choice Requires="x14">
            <control shapeId="2232331" r:id="rId14" name="Option Button 11">
              <controlPr defaultSize="0" autoFill="0" autoLine="0" autoPict="0">
                <anchor moveWithCells="1">
                  <from>
                    <xdr:col>1</xdr:col>
                    <xdr:colOff>184150</xdr:colOff>
                    <xdr:row>15</xdr:row>
                    <xdr:rowOff>146050</xdr:rowOff>
                  </from>
                  <to>
                    <xdr:col>4</xdr:col>
                    <xdr:colOff>647700</xdr:colOff>
                    <xdr:row>16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AA36"/>
  <sheetViews>
    <sheetView showGridLines="0" view="pageBreakPreview" zoomScaleNormal="80" zoomScaleSheetLayoutView="100" workbookViewId="0">
      <selection activeCell="J23" sqref="J23"/>
    </sheetView>
  </sheetViews>
  <sheetFormatPr defaultRowHeight="15.5" x14ac:dyDescent="0.35"/>
  <cols>
    <col min="1" max="1" width="34.84375" customWidth="1"/>
    <col min="2" max="2" width="31.84375" customWidth="1"/>
    <col min="3" max="3" width="11.69140625" hidden="1" customWidth="1"/>
    <col min="4" max="4" width="16.3046875" customWidth="1"/>
    <col min="5" max="5" width="17" customWidth="1"/>
    <col min="6" max="6" width="18.84375" customWidth="1"/>
    <col min="7" max="7" width="9.765625" customWidth="1"/>
    <col min="25" max="25" width="17" customWidth="1"/>
    <col min="26" max="26" width="14.84375" customWidth="1"/>
    <col min="27" max="27" width="15.4609375" customWidth="1"/>
  </cols>
  <sheetData>
    <row r="1" spans="1:27" ht="23" x14ac:dyDescent="0.5">
      <c r="A1" s="2" t="str">
        <f>VLOOKUP(Providers!$A$12,Providers!$A$1:$C$10,3,FALSE)</f>
        <v>ENW'R DARPARWR: ACT LTD</v>
      </c>
      <c r="C1" t="str">
        <f>VLOOKUP(Providers!$A$12,Providers!$A$1:$C$10,2,FALSE)</f>
        <v>T0000007</v>
      </c>
      <c r="E1" s="7"/>
      <c r="H1" s="38" t="s">
        <v>24</v>
      </c>
      <c r="I1" s="38"/>
      <c r="J1" s="38"/>
      <c r="K1" s="38"/>
      <c r="L1" s="38"/>
      <c r="M1" s="38"/>
      <c r="N1" s="38"/>
      <c r="O1" s="38"/>
      <c r="P1" s="38"/>
      <c r="Q1" s="38"/>
      <c r="R1" s="38"/>
      <c r="S1" s="38"/>
      <c r="T1" s="38"/>
      <c r="U1" s="38"/>
      <c r="V1" s="38"/>
      <c r="W1" s="38"/>
      <c r="X1" s="38"/>
      <c r="Y1" s="38"/>
    </row>
    <row r="2" spans="1:27" x14ac:dyDescent="0.35">
      <c r="H2" s="39"/>
      <c r="I2" s="39" t="s">
        <v>25</v>
      </c>
      <c r="J2" s="39" t="s">
        <v>26</v>
      </c>
      <c r="K2" s="39" t="s">
        <v>27</v>
      </c>
      <c r="L2" s="39" t="s">
        <v>28</v>
      </c>
      <c r="M2" s="39" t="s">
        <v>29</v>
      </c>
      <c r="N2" s="39" t="s">
        <v>30</v>
      </c>
      <c r="O2" s="39"/>
      <c r="P2" s="39"/>
      <c r="Q2" s="39"/>
      <c r="R2" s="39"/>
      <c r="S2" s="39"/>
      <c r="T2" s="38"/>
      <c r="U2" s="39"/>
      <c r="V2" s="39"/>
      <c r="W2" s="39"/>
      <c r="X2" s="39"/>
      <c r="Y2" s="40"/>
    </row>
    <row r="3" spans="1:27" x14ac:dyDescent="0.35">
      <c r="H3" s="38"/>
      <c r="I3" s="38"/>
      <c r="J3" s="38"/>
      <c r="K3" s="38"/>
      <c r="L3" s="38"/>
      <c r="M3" s="38"/>
      <c r="N3" s="38"/>
      <c r="O3" s="38"/>
      <c r="P3" s="41"/>
      <c r="Q3" s="42"/>
      <c r="R3" s="39"/>
      <c r="S3" s="39"/>
      <c r="T3" s="39"/>
      <c r="U3" s="39"/>
      <c r="V3" s="39"/>
      <c r="W3" s="39"/>
      <c r="X3" s="39"/>
      <c r="Y3" s="43"/>
      <c r="Z3" s="37"/>
      <c r="AA3" s="37"/>
    </row>
    <row r="4" spans="1:27" x14ac:dyDescent="0.35">
      <c r="A4" s="9"/>
      <c r="B4" s="3"/>
      <c r="C4" s="3"/>
      <c r="D4" s="13"/>
      <c r="H4" s="85" t="s">
        <v>31</v>
      </c>
      <c r="I4" s="44">
        <f>VLOOKUP($C$1,Data!$A$4:$G$14,2,FALSE)</f>
        <v>0.7</v>
      </c>
      <c r="J4" s="39"/>
      <c r="K4" s="39"/>
      <c r="L4" s="39"/>
      <c r="M4" s="39"/>
      <c r="N4" s="39"/>
      <c r="O4" s="39"/>
      <c r="P4" s="41"/>
      <c r="Q4" s="85"/>
      <c r="R4" s="45"/>
      <c r="S4" s="39"/>
      <c r="T4" s="39"/>
      <c r="U4" s="39"/>
      <c r="V4" s="39"/>
      <c r="W4" s="39"/>
      <c r="X4" s="39"/>
      <c r="Y4" s="39"/>
      <c r="Z4" s="73"/>
      <c r="AA4" s="73"/>
    </row>
    <row r="5" spans="1:27" x14ac:dyDescent="0.35">
      <c r="A5" s="9"/>
      <c r="B5" s="3"/>
      <c r="C5" s="3"/>
      <c r="D5" s="13"/>
      <c r="H5" s="85"/>
      <c r="I5" s="39"/>
      <c r="J5" s="46">
        <v>0.66</v>
      </c>
      <c r="K5" s="39"/>
      <c r="L5" s="39"/>
      <c r="M5" s="39"/>
      <c r="N5" s="39"/>
      <c r="O5" s="39"/>
      <c r="P5" s="41"/>
      <c r="Q5" s="85"/>
      <c r="R5" s="39"/>
      <c r="S5" s="45"/>
      <c r="T5" s="46"/>
      <c r="U5" s="39"/>
      <c r="V5" s="39"/>
      <c r="W5" s="39"/>
      <c r="X5" s="39"/>
      <c r="Y5" s="39"/>
      <c r="Z5" s="73"/>
      <c r="AA5" s="73"/>
    </row>
    <row r="6" spans="1:27" x14ac:dyDescent="0.35">
      <c r="A6" s="9"/>
      <c r="B6" s="3"/>
      <c r="C6" s="3"/>
      <c r="D6" s="13"/>
      <c r="H6" s="38"/>
      <c r="I6" s="38"/>
      <c r="J6" s="38"/>
      <c r="K6" s="38"/>
      <c r="L6" s="38"/>
      <c r="M6" s="38"/>
      <c r="N6" s="38"/>
      <c r="O6" s="38"/>
      <c r="P6" s="41"/>
      <c r="Q6" s="85"/>
      <c r="R6" s="44"/>
      <c r="S6" s="39"/>
      <c r="T6" s="46"/>
      <c r="U6" s="39"/>
      <c r="V6" s="39"/>
      <c r="W6" s="39"/>
      <c r="X6" s="39"/>
      <c r="Y6" s="39"/>
      <c r="Z6" s="73"/>
      <c r="AA6" s="73"/>
    </row>
    <row r="7" spans="1:27" x14ac:dyDescent="0.35">
      <c r="H7" s="85" t="s">
        <v>32</v>
      </c>
      <c r="I7" s="44">
        <f>VLOOKUP($C$1,Data!$A$4:$G$14,3,FALSE)</f>
        <v>0.7</v>
      </c>
      <c r="J7" s="39"/>
      <c r="K7" s="39"/>
      <c r="L7" s="39"/>
      <c r="M7" s="39"/>
      <c r="N7" s="39"/>
      <c r="O7" s="39"/>
      <c r="P7" s="41"/>
      <c r="Q7" s="41"/>
      <c r="R7" s="39"/>
      <c r="S7" s="47"/>
      <c r="T7" s="47"/>
      <c r="U7" s="48"/>
      <c r="V7" s="48"/>
      <c r="W7" s="42"/>
      <c r="X7" s="39"/>
      <c r="Y7" s="49"/>
      <c r="Z7" s="73"/>
      <c r="AA7" s="73"/>
    </row>
    <row r="8" spans="1:27" x14ac:dyDescent="0.35">
      <c r="A8" s="9"/>
      <c r="B8" s="3"/>
      <c r="C8" s="3"/>
      <c r="D8" s="13"/>
      <c r="H8" s="85"/>
      <c r="I8" s="39"/>
      <c r="J8" s="46">
        <v>0.72</v>
      </c>
      <c r="K8" s="39"/>
      <c r="L8" s="39"/>
      <c r="M8" s="39"/>
      <c r="N8" s="39"/>
      <c r="O8" s="39"/>
      <c r="P8" s="41"/>
      <c r="Q8" s="85"/>
      <c r="R8" s="45"/>
      <c r="S8" s="39"/>
      <c r="T8" s="39"/>
      <c r="U8" s="39"/>
      <c r="V8" s="39"/>
      <c r="W8" s="39"/>
      <c r="X8" s="39"/>
      <c r="Y8" s="39"/>
    </row>
    <row r="9" spans="1:27" x14ac:dyDescent="0.35">
      <c r="A9" s="9"/>
      <c r="B9" s="3"/>
      <c r="C9" s="3"/>
      <c r="D9" s="13"/>
      <c r="H9" s="38"/>
      <c r="I9" s="38"/>
      <c r="J9" s="38"/>
      <c r="K9" s="38"/>
      <c r="L9" s="38"/>
      <c r="M9" s="38"/>
      <c r="N9" s="38"/>
      <c r="O9" s="38"/>
      <c r="P9" s="39"/>
      <c r="Q9" s="85"/>
      <c r="R9" s="39"/>
      <c r="S9" s="45"/>
      <c r="T9" s="46"/>
      <c r="U9" s="39"/>
      <c r="V9" s="39"/>
      <c r="W9" s="39"/>
      <c r="X9" s="39"/>
      <c r="Y9" s="39"/>
    </row>
    <row r="10" spans="1:27" x14ac:dyDescent="0.35">
      <c r="A10" s="9"/>
      <c r="B10" s="3"/>
      <c r="C10" s="3"/>
      <c r="D10" s="3"/>
      <c r="H10" s="85" t="s">
        <v>33</v>
      </c>
      <c r="I10" s="44">
        <f>VLOOKUP($C$1,Data!$A$4:$G$14,4,FALSE)</f>
        <v>0.74</v>
      </c>
      <c r="K10" s="47"/>
      <c r="L10" s="47"/>
      <c r="M10" s="48"/>
      <c r="N10" s="48"/>
      <c r="O10" s="44"/>
      <c r="P10" s="39"/>
      <c r="Q10" s="85"/>
      <c r="R10" s="39"/>
      <c r="S10" s="39"/>
      <c r="T10" s="46"/>
      <c r="U10" s="47"/>
      <c r="V10" s="47"/>
      <c r="W10" s="48"/>
      <c r="X10" s="48"/>
      <c r="Y10" s="44"/>
    </row>
    <row r="11" spans="1:27" x14ac:dyDescent="0.35">
      <c r="H11" s="85"/>
      <c r="I11" s="39"/>
      <c r="J11" s="46">
        <v>0.74</v>
      </c>
      <c r="K11" s="39"/>
      <c r="L11" s="39"/>
      <c r="M11" s="39"/>
      <c r="N11" s="39"/>
      <c r="O11" s="44"/>
      <c r="P11" s="39"/>
      <c r="Q11" s="50"/>
      <c r="R11" s="39"/>
      <c r="S11" s="39"/>
      <c r="T11" s="39"/>
      <c r="U11" s="39"/>
      <c r="V11" s="39"/>
      <c r="W11" s="39"/>
      <c r="X11" s="39"/>
      <c r="Y11" s="40"/>
    </row>
    <row r="12" spans="1:27" x14ac:dyDescent="0.35">
      <c r="A12" s="9"/>
      <c r="B12" s="3"/>
      <c r="D12" s="3"/>
      <c r="E12" s="3"/>
      <c r="H12" s="38"/>
      <c r="I12" s="38"/>
      <c r="J12" s="38"/>
      <c r="K12" s="38"/>
      <c r="L12" s="38"/>
      <c r="M12" s="38"/>
      <c r="N12" s="38"/>
      <c r="O12" s="38"/>
      <c r="P12" s="39"/>
      <c r="Q12" s="85"/>
      <c r="R12" s="45"/>
      <c r="S12" s="39"/>
      <c r="T12" s="39"/>
      <c r="U12" s="47"/>
      <c r="V12" s="47"/>
      <c r="W12" s="45"/>
      <c r="X12" s="45"/>
      <c r="Y12" s="44"/>
      <c r="Z12" s="44"/>
    </row>
    <row r="13" spans="1:27" x14ac:dyDescent="0.35">
      <c r="A13" s="9"/>
      <c r="B13" s="3"/>
      <c r="D13" s="3"/>
      <c r="E13" s="3"/>
      <c r="H13" s="38" t="s">
        <v>34</v>
      </c>
      <c r="I13" s="38"/>
      <c r="J13" s="38"/>
      <c r="K13" s="38"/>
      <c r="L13" s="38"/>
      <c r="M13" s="38"/>
      <c r="N13" s="38"/>
      <c r="O13" s="38"/>
      <c r="P13" s="39"/>
      <c r="Q13" s="85"/>
      <c r="R13" s="39"/>
      <c r="S13" s="45"/>
      <c r="T13" s="46"/>
      <c r="U13" s="47"/>
      <c r="V13" s="47"/>
      <c r="W13" s="45"/>
      <c r="X13" s="45"/>
      <c r="Y13" s="44"/>
      <c r="Z13" s="44"/>
    </row>
    <row r="14" spans="1:27" x14ac:dyDescent="0.35">
      <c r="A14" s="9"/>
      <c r="B14" s="3"/>
      <c r="D14" s="3"/>
      <c r="E14" s="3"/>
      <c r="H14" s="39"/>
      <c r="I14" s="39" t="s">
        <v>25</v>
      </c>
      <c r="J14" s="39" t="s">
        <v>35</v>
      </c>
      <c r="K14" s="39" t="s">
        <v>27</v>
      </c>
      <c r="L14" s="39" t="s">
        <v>28</v>
      </c>
      <c r="M14" s="39" t="s">
        <v>29</v>
      </c>
      <c r="N14" s="39" t="s">
        <v>30</v>
      </c>
      <c r="O14" s="39"/>
      <c r="P14" s="39"/>
      <c r="Q14" s="85"/>
      <c r="R14" s="44"/>
      <c r="S14" s="39"/>
      <c r="T14" s="46"/>
      <c r="U14" s="39"/>
      <c r="V14" s="39"/>
      <c r="W14" s="39"/>
      <c r="X14" s="39"/>
      <c r="Y14" s="39"/>
    </row>
    <row r="15" spans="1:27" x14ac:dyDescent="0.35">
      <c r="B15" s="3"/>
      <c r="H15" s="38"/>
      <c r="I15" s="38"/>
      <c r="J15" s="38"/>
      <c r="K15" s="38"/>
      <c r="L15" s="38"/>
      <c r="M15" s="38"/>
      <c r="N15" s="38"/>
      <c r="O15" s="38"/>
      <c r="P15" s="39"/>
      <c r="Q15" s="41"/>
      <c r="R15" s="39"/>
      <c r="S15" s="47"/>
      <c r="T15" s="47"/>
      <c r="U15" s="48"/>
      <c r="V15" s="48"/>
      <c r="W15" s="42"/>
      <c r="X15" s="39"/>
      <c r="Y15" s="40"/>
    </row>
    <row r="16" spans="1:27" x14ac:dyDescent="0.35">
      <c r="A16" s="9"/>
      <c r="B16" s="3"/>
      <c r="D16" s="3"/>
      <c r="E16" s="13"/>
      <c r="H16" s="85" t="s">
        <v>31</v>
      </c>
      <c r="I16" s="44">
        <f>VLOOKUP($C$1,Data!$A$4:$G$14,5,FALSE)</f>
        <v>0.72</v>
      </c>
      <c r="J16" s="39"/>
      <c r="K16" s="39"/>
      <c r="L16" s="39"/>
      <c r="M16" s="39"/>
      <c r="N16" s="39"/>
      <c r="O16" s="39"/>
      <c r="P16" s="39"/>
      <c r="Q16" s="41"/>
      <c r="R16" s="39"/>
      <c r="S16" s="39"/>
      <c r="T16" s="39"/>
      <c r="U16" s="39"/>
      <c r="V16" s="39"/>
      <c r="W16" s="39"/>
      <c r="X16" s="39"/>
      <c r="Y16" s="38"/>
    </row>
    <row r="17" spans="1:25" x14ac:dyDescent="0.35">
      <c r="A17" s="9"/>
      <c r="B17" s="3"/>
      <c r="D17" s="3"/>
      <c r="E17" s="13"/>
      <c r="H17" s="85"/>
      <c r="I17" s="39"/>
      <c r="J17" s="46">
        <v>0.68</v>
      </c>
      <c r="K17" s="39"/>
      <c r="L17" s="39"/>
      <c r="M17" s="39"/>
      <c r="N17" s="39"/>
      <c r="O17" s="39"/>
      <c r="P17" s="39"/>
      <c r="Q17" s="41"/>
      <c r="R17" s="39"/>
      <c r="S17" s="38"/>
      <c r="T17" s="39"/>
      <c r="U17" s="39"/>
      <c r="V17" s="39"/>
      <c r="W17" s="39"/>
      <c r="X17" s="39"/>
      <c r="Y17" s="38"/>
    </row>
    <row r="18" spans="1:25" x14ac:dyDescent="0.35">
      <c r="A18" s="9"/>
      <c r="B18" s="3"/>
      <c r="D18" s="3"/>
      <c r="H18" s="38"/>
      <c r="I18" s="38"/>
      <c r="J18" s="38"/>
      <c r="K18" s="38"/>
      <c r="L18" s="38"/>
      <c r="M18" s="38"/>
      <c r="N18" s="38"/>
      <c r="O18" s="38"/>
      <c r="P18" s="39"/>
      <c r="Q18" s="41"/>
      <c r="R18" s="39"/>
      <c r="S18" s="39"/>
      <c r="T18" s="39"/>
      <c r="U18" s="39"/>
      <c r="V18" s="39"/>
      <c r="W18" s="39"/>
      <c r="X18" s="39"/>
      <c r="Y18" s="38"/>
    </row>
    <row r="19" spans="1:25" x14ac:dyDescent="0.35">
      <c r="H19" s="85" t="s">
        <v>32</v>
      </c>
      <c r="I19" s="44">
        <f>VLOOKUP($C$1,Data!$A$4:$G$14,6,FALSE)</f>
        <v>0.71</v>
      </c>
      <c r="J19" s="39"/>
      <c r="K19" s="39"/>
      <c r="L19" s="39"/>
      <c r="M19" s="39"/>
      <c r="N19" s="39"/>
      <c r="O19" s="39"/>
      <c r="P19" s="39"/>
      <c r="Q19" s="85"/>
      <c r="R19" s="44"/>
      <c r="S19" s="39"/>
      <c r="T19" s="39"/>
      <c r="U19" s="39"/>
      <c r="V19" s="39"/>
      <c r="W19" s="39"/>
      <c r="X19" s="39"/>
      <c r="Y19" s="38"/>
    </row>
    <row r="20" spans="1:25" x14ac:dyDescent="0.35">
      <c r="H20" s="85"/>
      <c r="I20" s="39"/>
      <c r="J20" s="46">
        <v>0.72</v>
      </c>
      <c r="K20" s="39"/>
      <c r="L20" s="39"/>
      <c r="M20" s="39"/>
      <c r="N20" s="39"/>
      <c r="O20" s="39"/>
      <c r="P20" s="39"/>
      <c r="Q20" s="85"/>
      <c r="R20" s="39"/>
      <c r="S20" s="46"/>
      <c r="T20" s="39"/>
      <c r="U20" s="39"/>
      <c r="V20" s="39"/>
      <c r="W20" s="39"/>
      <c r="X20" s="39"/>
      <c r="Y20" s="38"/>
    </row>
    <row r="21" spans="1:25" x14ac:dyDescent="0.35">
      <c r="H21" s="38"/>
      <c r="I21" s="38"/>
      <c r="J21" s="38"/>
      <c r="K21" s="38"/>
      <c r="L21" s="38"/>
      <c r="M21" s="38"/>
      <c r="N21" s="38"/>
      <c r="O21" s="38"/>
      <c r="P21" s="39"/>
      <c r="Q21" s="38"/>
      <c r="R21" s="39"/>
      <c r="S21" s="46"/>
      <c r="T21" s="39"/>
      <c r="U21" s="39"/>
      <c r="V21" s="39"/>
      <c r="W21" s="39"/>
      <c r="X21" s="39"/>
      <c r="Y21" s="38"/>
    </row>
    <row r="22" spans="1:25" x14ac:dyDescent="0.35">
      <c r="H22" s="85" t="s">
        <v>33</v>
      </c>
      <c r="I22" s="44">
        <f>VLOOKUP($C$1,Data!$A$4:$G$14,7,FALSE)</f>
        <v>0.73</v>
      </c>
      <c r="J22" s="39"/>
      <c r="K22" s="47"/>
      <c r="L22" s="47"/>
      <c r="M22" s="48"/>
      <c r="N22" s="48"/>
      <c r="O22" s="44"/>
      <c r="P22" s="39"/>
      <c r="Q22" s="85"/>
      <c r="R22" s="44"/>
      <c r="S22" s="39"/>
      <c r="T22" s="39"/>
      <c r="U22" s="39"/>
      <c r="V22" s="39"/>
      <c r="W22" s="39"/>
      <c r="X22" s="39"/>
      <c r="Y22" s="38"/>
    </row>
    <row r="23" spans="1:25" x14ac:dyDescent="0.35">
      <c r="H23" s="85"/>
      <c r="I23" s="39"/>
      <c r="J23" s="46">
        <v>0.73</v>
      </c>
      <c r="K23" s="39"/>
      <c r="L23" s="39"/>
      <c r="M23" s="39"/>
      <c r="N23" s="39"/>
      <c r="O23" s="39"/>
      <c r="P23" s="39"/>
      <c r="Q23" s="85"/>
      <c r="R23" s="39"/>
      <c r="S23" s="46"/>
      <c r="T23" s="39"/>
      <c r="U23" s="39"/>
      <c r="V23" s="39"/>
      <c r="W23" s="39"/>
      <c r="X23" s="39"/>
      <c r="Y23" s="38"/>
    </row>
    <row r="24" spans="1:25" x14ac:dyDescent="0.35">
      <c r="H24" s="38"/>
      <c r="I24" s="38"/>
      <c r="J24" s="38"/>
      <c r="K24" s="38"/>
      <c r="L24" s="38"/>
      <c r="M24" s="38"/>
      <c r="N24" s="38"/>
      <c r="O24" s="38"/>
      <c r="P24" s="39"/>
      <c r="Q24" s="42"/>
      <c r="R24" s="39"/>
      <c r="S24" s="39"/>
      <c r="T24" s="39"/>
      <c r="U24" s="39"/>
      <c r="V24" s="39"/>
      <c r="W24" s="39"/>
      <c r="X24" s="39"/>
      <c r="Y24" s="38"/>
    </row>
    <row r="25" spans="1:25" x14ac:dyDescent="0.35">
      <c r="H25" s="38"/>
      <c r="I25" s="38" t="s">
        <v>36</v>
      </c>
      <c r="J25" s="38"/>
      <c r="K25" s="38"/>
      <c r="L25" s="38"/>
      <c r="M25" s="38"/>
      <c r="N25" s="38"/>
      <c r="O25" s="38"/>
      <c r="P25" s="39"/>
      <c r="Q25" s="39"/>
      <c r="R25" s="46"/>
      <c r="S25" s="39"/>
      <c r="T25" s="39"/>
      <c r="U25" s="39"/>
      <c r="V25" s="39"/>
      <c r="W25" s="39"/>
      <c r="X25" s="39"/>
      <c r="Y25" s="38"/>
    </row>
    <row r="26" spans="1:25" x14ac:dyDescent="0.35">
      <c r="H26" s="38"/>
      <c r="I26" s="38" t="s">
        <v>37</v>
      </c>
      <c r="J26" s="38"/>
      <c r="K26" s="38"/>
      <c r="L26" s="38"/>
      <c r="M26" s="38"/>
      <c r="N26" s="38"/>
      <c r="O26" s="38"/>
      <c r="P26" s="39"/>
      <c r="Q26" s="39"/>
      <c r="R26" s="39"/>
      <c r="S26" s="39"/>
      <c r="T26" s="39"/>
      <c r="U26" s="39"/>
      <c r="V26" s="39"/>
      <c r="W26" s="39"/>
      <c r="X26" s="39"/>
      <c r="Y26" s="38"/>
    </row>
    <row r="27" spans="1:25" ht="16" thickBot="1" x14ac:dyDescent="0.4">
      <c r="H27" s="38"/>
      <c r="I27" s="38" t="s">
        <v>38</v>
      </c>
      <c r="J27" s="38"/>
      <c r="K27" s="38"/>
      <c r="L27" s="38"/>
      <c r="M27" s="38"/>
      <c r="N27" s="38"/>
      <c r="O27" s="38"/>
      <c r="P27" s="39"/>
      <c r="Q27" s="38"/>
      <c r="R27" s="39"/>
      <c r="S27" s="39"/>
      <c r="T27" s="39"/>
      <c r="U27" s="39"/>
      <c r="V27" s="39"/>
      <c r="W27" s="39"/>
      <c r="X27" s="39"/>
      <c r="Y27" s="38"/>
    </row>
    <row r="28" spans="1:25" s="1" customFormat="1" ht="69.75" customHeight="1" thickBot="1" x14ac:dyDescent="0.4">
      <c r="A28" s="5" t="s">
        <v>39</v>
      </c>
      <c r="B28" s="5" t="s">
        <v>40</v>
      </c>
      <c r="C28" s="17" t="s">
        <v>41</v>
      </c>
      <c r="D28" s="5" t="s">
        <v>42</v>
      </c>
      <c r="E28" s="5" t="s">
        <v>43</v>
      </c>
      <c r="F28" s="16" t="s">
        <v>44</v>
      </c>
      <c r="G28" s="74"/>
      <c r="H28" s="74"/>
      <c r="I28" s="74"/>
      <c r="J28" s="74"/>
      <c r="K28" s="74"/>
      <c r="L28" s="74"/>
      <c r="M28" s="74"/>
      <c r="N28" s="74"/>
      <c r="O28" s="74"/>
      <c r="P28" s="74"/>
      <c r="Q28" s="74"/>
      <c r="R28" s="74"/>
      <c r="S28" s="74"/>
      <c r="T28" s="74"/>
      <c r="U28" s="74"/>
      <c r="V28" s="74"/>
      <c r="W28" s="74"/>
      <c r="X28" s="74"/>
      <c r="Y28" s="74"/>
    </row>
    <row r="29" spans="1:25" ht="41.25" customHeight="1" thickBot="1" x14ac:dyDescent="0.4">
      <c r="A29" s="5" t="s">
        <v>45</v>
      </c>
      <c r="B29" s="18" t="s">
        <v>46</v>
      </c>
      <c r="C29" s="14">
        <f>VLOOKUP($C$1,Data!$A$18:$D$28,2,FALSE)</f>
        <v>1040</v>
      </c>
      <c r="D29" s="75">
        <f>C29</f>
        <v>1040</v>
      </c>
      <c r="E29" s="15">
        <f>VLOOKUP($C$1,Data!$A$32:$D$42,2,FALSE)</f>
        <v>0.71</v>
      </c>
      <c r="F29" s="51">
        <v>0.76</v>
      </c>
    </row>
    <row r="30" spans="1:25" ht="38.25" customHeight="1" thickBot="1" x14ac:dyDescent="0.4">
      <c r="A30" s="5" t="s">
        <v>47</v>
      </c>
      <c r="B30" s="18" t="s">
        <v>46</v>
      </c>
      <c r="C30" s="14">
        <f>VLOOKUP($C$1,Data!$A$18:$D$28,3,FALSE)</f>
        <v>1425</v>
      </c>
      <c r="D30" s="75">
        <f>C30</f>
        <v>1425</v>
      </c>
      <c r="E30" s="15">
        <f>VLOOKUP($C$1,Data!$A$32:$D$42,3,FALSE)</f>
        <v>0.78</v>
      </c>
      <c r="F30" s="51">
        <v>0.76</v>
      </c>
    </row>
    <row r="31" spans="1:25" ht="38.25" customHeight="1" thickBot="1" x14ac:dyDescent="0.4">
      <c r="A31" s="5" t="s">
        <v>48</v>
      </c>
      <c r="B31" s="18" t="s">
        <v>46</v>
      </c>
      <c r="C31" s="14">
        <f>VLOOKUP($C$1,Data!$A$18:$D$28,4,FALSE)</f>
        <v>1135</v>
      </c>
      <c r="D31" s="75">
        <f>C31</f>
        <v>1135</v>
      </c>
      <c r="E31" s="15">
        <f>VLOOKUP($C$1,Data!$A$32:$D$42,4,FALSE)</f>
        <v>0.7</v>
      </c>
      <c r="F31" s="51">
        <v>0.68</v>
      </c>
    </row>
    <row r="32" spans="1:25" s="10" customFormat="1" ht="20.25" customHeight="1" x14ac:dyDescent="0.35">
      <c r="A32" s="8"/>
      <c r="B32" s="9"/>
      <c r="C32" s="9"/>
      <c r="D32" s="9"/>
      <c r="E32" s="6"/>
      <c r="F32" s="11" t="s">
        <v>49</v>
      </c>
      <c r="G32" s="76"/>
      <c r="H32" s="76"/>
      <c r="I32" s="9"/>
      <c r="J32" s="9"/>
      <c r="K32" s="9"/>
      <c r="L32" s="9"/>
      <c r="M32" s="9"/>
      <c r="N32" s="9"/>
      <c r="O32" s="9"/>
      <c r="P32" s="9"/>
      <c r="Q32" s="9"/>
      <c r="R32" s="9"/>
      <c r="S32" s="9"/>
      <c r="T32" s="9"/>
      <c r="U32" s="9"/>
      <c r="V32" s="9"/>
      <c r="W32" s="9"/>
      <c r="X32" s="9"/>
      <c r="Y32" s="9"/>
    </row>
    <row r="33" spans="1:8" s="10" customFormat="1" ht="20.25" customHeight="1" x14ac:dyDescent="0.35">
      <c r="A33" s="9"/>
      <c r="B33" s="19"/>
      <c r="C33" s="9"/>
      <c r="D33" s="9"/>
      <c r="E33" s="9"/>
      <c r="F33" s="11" t="s">
        <v>50</v>
      </c>
      <c r="G33" s="76"/>
      <c r="H33" s="76"/>
    </row>
    <row r="34" spans="1:8" ht="5.25" customHeight="1" x14ac:dyDescent="0.35">
      <c r="A34" s="4"/>
      <c r="B34" s="4"/>
    </row>
    <row r="35" spans="1:8" ht="46.5" customHeight="1" x14ac:dyDescent="0.35">
      <c r="A35" s="84" t="s">
        <v>51</v>
      </c>
      <c r="B35" s="84"/>
      <c r="C35" s="84"/>
      <c r="D35" s="84"/>
      <c r="E35" s="84"/>
      <c r="F35" s="84"/>
    </row>
    <row r="36" spans="1:8" ht="30" customHeight="1" x14ac:dyDescent="0.35">
      <c r="A36" s="84"/>
      <c r="B36" s="84"/>
      <c r="C36" s="84"/>
      <c r="D36" s="84"/>
      <c r="E36" s="84"/>
      <c r="F36" s="84"/>
    </row>
  </sheetData>
  <mergeCells count="13">
    <mergeCell ref="Q4:Q6"/>
    <mergeCell ref="Q8:Q10"/>
    <mergeCell ref="Q12:Q14"/>
    <mergeCell ref="Q19:Q20"/>
    <mergeCell ref="Q22:Q23"/>
    <mergeCell ref="A36:F36"/>
    <mergeCell ref="A35:F35"/>
    <mergeCell ref="H4:H5"/>
    <mergeCell ref="H7:H8"/>
    <mergeCell ref="H10:H11"/>
    <mergeCell ref="H16:H17"/>
    <mergeCell ref="H19:H20"/>
    <mergeCell ref="H22:H23"/>
  </mergeCells>
  <printOptions horizontalCentered="1"/>
  <pageMargins left="0.27559055118110237" right="0.23622047244094491" top="0.78740157480314965" bottom="0.43307086614173229" header="0.31496062992125984" footer="0.39370078740157483"/>
  <pageSetup paperSize="9" scale="71" orientation="portrait" horizontalDpi="300" verticalDpi="300" r:id="rId1"/>
  <headerFooter alignWithMargins="0">
    <oddHeader>&amp;C&amp;"Arial,Bold Italic"&amp;18Adroddiad ar Ddeilliannau Dysgwyr ar gyfer 2023/24</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dimension ref="A1:C12"/>
  <sheetViews>
    <sheetView showGridLines="0" workbookViewId="0">
      <selection activeCell="C28" sqref="C28"/>
    </sheetView>
  </sheetViews>
  <sheetFormatPr defaultRowHeight="15.5" x14ac:dyDescent="0.35"/>
  <cols>
    <col min="2" max="2" width="10.69140625" customWidth="1"/>
    <col min="3" max="3" width="62.07421875" customWidth="1"/>
  </cols>
  <sheetData>
    <row r="1" spans="1:3" x14ac:dyDescent="0.35">
      <c r="A1" s="22">
        <v>1</v>
      </c>
      <c r="B1" s="24" t="s">
        <v>52</v>
      </c>
      <c r="C1" s="52" t="s">
        <v>53</v>
      </c>
    </row>
    <row r="2" spans="1:3" x14ac:dyDescent="0.35">
      <c r="A2" s="22">
        <v>2</v>
      </c>
      <c r="B2" s="24" t="s">
        <v>54</v>
      </c>
      <c r="C2" s="52" t="s">
        <v>55</v>
      </c>
    </row>
    <row r="3" spans="1:3" x14ac:dyDescent="0.35">
      <c r="A3" s="22">
        <v>3</v>
      </c>
      <c r="B3" s="24" t="s">
        <v>56</v>
      </c>
      <c r="C3" s="52" t="s">
        <v>57</v>
      </c>
    </row>
    <row r="4" spans="1:3" x14ac:dyDescent="0.35">
      <c r="A4" s="22">
        <v>4</v>
      </c>
      <c r="B4" s="24" t="s">
        <v>58</v>
      </c>
      <c r="C4" s="52" t="s">
        <v>59</v>
      </c>
    </row>
    <row r="5" spans="1:3" x14ac:dyDescent="0.35">
      <c r="A5" s="22">
        <v>5</v>
      </c>
      <c r="B5" s="24" t="s">
        <v>60</v>
      </c>
      <c r="C5" s="52" t="s">
        <v>61</v>
      </c>
    </row>
    <row r="6" spans="1:3" x14ac:dyDescent="0.35">
      <c r="A6" s="22">
        <v>6</v>
      </c>
      <c r="B6" s="24" t="s">
        <v>62</v>
      </c>
      <c r="C6" s="52" t="s">
        <v>63</v>
      </c>
    </row>
    <row r="7" spans="1:3" x14ac:dyDescent="0.35">
      <c r="A7" s="22">
        <v>7</v>
      </c>
      <c r="B7" s="71" t="s">
        <v>64</v>
      </c>
      <c r="C7" s="52" t="s">
        <v>65</v>
      </c>
    </row>
    <row r="8" spans="1:3" x14ac:dyDescent="0.35">
      <c r="A8" s="22">
        <v>8</v>
      </c>
      <c r="B8" s="24" t="s">
        <v>66</v>
      </c>
      <c r="C8" s="52" t="s">
        <v>67</v>
      </c>
    </row>
    <row r="9" spans="1:3" x14ac:dyDescent="0.35">
      <c r="A9" s="22">
        <v>9</v>
      </c>
      <c r="B9" s="24" t="s">
        <v>68</v>
      </c>
      <c r="C9" s="52" t="s">
        <v>69</v>
      </c>
    </row>
    <row r="10" spans="1:3" x14ac:dyDescent="0.35">
      <c r="A10" s="22">
        <v>10</v>
      </c>
      <c r="B10" s="24" t="s">
        <v>70</v>
      </c>
      <c r="C10" s="52" t="s">
        <v>71</v>
      </c>
    </row>
    <row r="11" spans="1:3" ht="16" thickBot="1" x14ac:dyDescent="0.4"/>
    <row r="12" spans="1:3" ht="16" thickBot="1" x14ac:dyDescent="0.4">
      <c r="A12" s="25">
        <v>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A1:I42"/>
  <sheetViews>
    <sheetView showGridLines="0" workbookViewId="0"/>
  </sheetViews>
  <sheetFormatPr defaultRowHeight="15.5" x14ac:dyDescent="0.35"/>
  <sheetData>
    <row r="1" spans="1:7" x14ac:dyDescent="0.35">
      <c r="B1" s="86" t="s">
        <v>72</v>
      </c>
      <c r="C1" s="87"/>
      <c r="D1" s="88"/>
      <c r="E1" s="86" t="s">
        <v>73</v>
      </c>
      <c r="F1" s="87"/>
      <c r="G1" s="88"/>
    </row>
    <row r="2" spans="1:7" x14ac:dyDescent="0.35">
      <c r="B2" s="89"/>
      <c r="C2" s="90"/>
      <c r="D2" s="91"/>
      <c r="E2" s="89"/>
      <c r="F2" s="90"/>
      <c r="G2" s="91"/>
    </row>
    <row r="3" spans="1:7" ht="16" thickBot="1" x14ac:dyDescent="0.4">
      <c r="B3" s="92"/>
      <c r="C3" s="93"/>
      <c r="D3" s="94"/>
      <c r="E3" s="92"/>
      <c r="F3" s="93"/>
      <c r="G3" s="94"/>
    </row>
    <row r="4" spans="1:7" ht="16" thickBot="1" x14ac:dyDescent="0.4">
      <c r="B4" s="30" t="s">
        <v>74</v>
      </c>
      <c r="C4" s="31" t="s">
        <v>31</v>
      </c>
      <c r="D4" s="32" t="s">
        <v>32</v>
      </c>
      <c r="E4" s="30" t="s">
        <v>74</v>
      </c>
      <c r="F4" s="31" t="s">
        <v>31</v>
      </c>
      <c r="G4" s="32" t="s">
        <v>32</v>
      </c>
    </row>
    <row r="5" spans="1:7" x14ac:dyDescent="0.35">
      <c r="A5" s="24" t="s">
        <v>52</v>
      </c>
      <c r="B5" s="20">
        <v>0.7</v>
      </c>
      <c r="C5" s="26">
        <v>0.7</v>
      </c>
      <c r="D5" s="21">
        <v>0.74</v>
      </c>
      <c r="E5" s="20">
        <v>0.72</v>
      </c>
      <c r="F5" s="26">
        <v>0.71</v>
      </c>
      <c r="G5" s="26">
        <v>0.73</v>
      </c>
    </row>
    <row r="6" spans="1:7" x14ac:dyDescent="0.35">
      <c r="A6" s="24" t="s">
        <v>54</v>
      </c>
      <c r="B6" s="22">
        <v>0.64</v>
      </c>
      <c r="C6">
        <v>0.67</v>
      </c>
      <c r="D6" s="23">
        <v>0.74</v>
      </c>
      <c r="E6" s="22">
        <v>0.57999999999999996</v>
      </c>
      <c r="F6">
        <v>0.63</v>
      </c>
      <c r="G6">
        <v>0.71</v>
      </c>
    </row>
    <row r="7" spans="1:7" x14ac:dyDescent="0.35">
      <c r="A7" s="24" t="s">
        <v>56</v>
      </c>
      <c r="B7" s="22">
        <v>0.27</v>
      </c>
      <c r="C7">
        <v>0.6</v>
      </c>
      <c r="D7" s="23">
        <v>0.72</v>
      </c>
      <c r="E7" s="22">
        <v>0.44</v>
      </c>
      <c r="F7">
        <v>0.56999999999999995</v>
      </c>
      <c r="G7">
        <v>0.67</v>
      </c>
    </row>
    <row r="8" spans="1:7" x14ac:dyDescent="0.35">
      <c r="A8" s="24" t="s">
        <v>58</v>
      </c>
      <c r="B8" s="22">
        <v>0.68</v>
      </c>
      <c r="C8">
        <v>0.74</v>
      </c>
      <c r="D8" s="23">
        <v>0.71</v>
      </c>
      <c r="E8" s="22">
        <v>0.71</v>
      </c>
      <c r="F8">
        <v>0.75</v>
      </c>
      <c r="G8">
        <v>0.71</v>
      </c>
    </row>
    <row r="9" spans="1:7" x14ac:dyDescent="0.35">
      <c r="A9" s="24" t="s">
        <v>60</v>
      </c>
      <c r="B9" s="22">
        <v>0.76</v>
      </c>
      <c r="C9">
        <v>0.76</v>
      </c>
      <c r="D9" s="23">
        <v>0.8</v>
      </c>
      <c r="E9" s="22">
        <v>0.78</v>
      </c>
      <c r="F9">
        <v>0.75</v>
      </c>
      <c r="G9">
        <v>0.78</v>
      </c>
    </row>
    <row r="10" spans="1:7" x14ac:dyDescent="0.35">
      <c r="A10" s="24" t="s">
        <v>62</v>
      </c>
      <c r="B10" s="22">
        <v>0.62</v>
      </c>
      <c r="C10">
        <v>0.71</v>
      </c>
      <c r="D10" s="23">
        <v>0.73</v>
      </c>
      <c r="E10" s="22">
        <v>0.68</v>
      </c>
      <c r="F10">
        <v>0.74</v>
      </c>
      <c r="G10">
        <v>0.73</v>
      </c>
    </row>
    <row r="11" spans="1:7" x14ac:dyDescent="0.35">
      <c r="A11" s="71" t="s">
        <v>64</v>
      </c>
      <c r="B11" s="22">
        <v>0.45</v>
      </c>
      <c r="C11">
        <v>0.62</v>
      </c>
      <c r="D11" s="23">
        <v>0.61</v>
      </c>
      <c r="E11" s="22">
        <v>0.48</v>
      </c>
      <c r="F11">
        <v>0.62</v>
      </c>
      <c r="G11">
        <v>0.59</v>
      </c>
    </row>
    <row r="12" spans="1:7" x14ac:dyDescent="0.35">
      <c r="A12" s="24" t="s">
        <v>66</v>
      </c>
      <c r="B12" s="22">
        <v>0.65</v>
      </c>
      <c r="C12">
        <v>0.75</v>
      </c>
      <c r="D12" s="23">
        <v>0.81</v>
      </c>
      <c r="E12" s="22">
        <v>0.73</v>
      </c>
      <c r="F12">
        <v>0.78</v>
      </c>
      <c r="G12">
        <v>0.83</v>
      </c>
    </row>
    <row r="13" spans="1:7" x14ac:dyDescent="0.35">
      <c r="A13" s="24" t="s">
        <v>68</v>
      </c>
      <c r="B13" s="22">
        <v>0.75</v>
      </c>
      <c r="C13">
        <v>0.77</v>
      </c>
      <c r="D13" s="23">
        <v>0.77</v>
      </c>
      <c r="E13" s="22">
        <v>0.79</v>
      </c>
      <c r="F13">
        <v>0.8</v>
      </c>
      <c r="G13">
        <v>0.75</v>
      </c>
    </row>
    <row r="14" spans="1:7" x14ac:dyDescent="0.35">
      <c r="A14" s="24" t="s">
        <v>70</v>
      </c>
      <c r="B14" s="22">
        <v>0.75</v>
      </c>
      <c r="C14">
        <v>0.8</v>
      </c>
      <c r="D14" s="23">
        <v>0.8</v>
      </c>
      <c r="E14" s="22">
        <v>0.75</v>
      </c>
      <c r="F14">
        <v>0.79</v>
      </c>
      <c r="G14">
        <v>0.8</v>
      </c>
    </row>
    <row r="16" spans="1:7" ht="16" thickBot="1" x14ac:dyDescent="0.4"/>
    <row r="17" spans="1:9" ht="39.5" thickBot="1" x14ac:dyDescent="0.4">
      <c r="B17" s="27" t="s">
        <v>75</v>
      </c>
      <c r="C17" s="27" t="s">
        <v>76</v>
      </c>
      <c r="D17" s="27" t="s">
        <v>77</v>
      </c>
    </row>
    <row r="18" spans="1:9" ht="31.5" thickBot="1" x14ac:dyDescent="0.4">
      <c r="A18" s="77"/>
      <c r="B18" s="77" t="s">
        <v>78</v>
      </c>
      <c r="C18" s="77" t="s">
        <v>78</v>
      </c>
      <c r="D18" s="77" t="s">
        <v>78</v>
      </c>
    </row>
    <row r="19" spans="1:9" x14ac:dyDescent="0.35">
      <c r="A19" s="24" t="s">
        <v>52</v>
      </c>
      <c r="B19" s="78">
        <v>1040</v>
      </c>
      <c r="C19" s="79">
        <v>1425</v>
      </c>
      <c r="D19" s="79">
        <v>1135</v>
      </c>
      <c r="E19">
        <v>0</v>
      </c>
      <c r="F19">
        <v>0</v>
      </c>
      <c r="G19">
        <v>0</v>
      </c>
      <c r="H19">
        <v>0</v>
      </c>
      <c r="I19">
        <v>0</v>
      </c>
    </row>
    <row r="20" spans="1:9" x14ac:dyDescent="0.35">
      <c r="A20" s="24" t="s">
        <v>54</v>
      </c>
      <c r="B20" s="80">
        <v>685</v>
      </c>
      <c r="C20" s="75">
        <v>540</v>
      </c>
      <c r="D20" s="75">
        <v>260</v>
      </c>
      <c r="E20">
        <v>0</v>
      </c>
      <c r="F20">
        <v>0</v>
      </c>
      <c r="G20">
        <v>0</v>
      </c>
      <c r="H20">
        <v>0</v>
      </c>
      <c r="I20">
        <v>0</v>
      </c>
    </row>
    <row r="21" spans="1:9" x14ac:dyDescent="0.35">
      <c r="A21" s="24" t="s">
        <v>56</v>
      </c>
      <c r="B21" s="80">
        <v>615</v>
      </c>
      <c r="C21" s="75">
        <v>295</v>
      </c>
      <c r="D21" s="75">
        <v>55</v>
      </c>
      <c r="E21">
        <v>0</v>
      </c>
      <c r="F21">
        <v>0</v>
      </c>
      <c r="G21">
        <v>0</v>
      </c>
      <c r="H21">
        <v>0</v>
      </c>
      <c r="I21">
        <v>0</v>
      </c>
    </row>
    <row r="22" spans="1:9" x14ac:dyDescent="0.35">
      <c r="A22" s="24" t="s">
        <v>58</v>
      </c>
      <c r="B22" s="80">
        <v>790</v>
      </c>
      <c r="C22" s="75">
        <v>715</v>
      </c>
      <c r="D22" s="75">
        <v>160</v>
      </c>
      <c r="E22">
        <v>0</v>
      </c>
      <c r="F22">
        <v>0</v>
      </c>
      <c r="G22">
        <v>0</v>
      </c>
      <c r="H22">
        <v>0</v>
      </c>
      <c r="I22">
        <v>0</v>
      </c>
    </row>
    <row r="23" spans="1:9" x14ac:dyDescent="0.35">
      <c r="A23" s="24" t="s">
        <v>60</v>
      </c>
      <c r="B23" s="80">
        <v>1100</v>
      </c>
      <c r="C23" s="75">
        <v>1170</v>
      </c>
      <c r="D23" s="75">
        <v>295</v>
      </c>
      <c r="E23">
        <v>0</v>
      </c>
      <c r="F23">
        <v>0</v>
      </c>
      <c r="G23">
        <v>0</v>
      </c>
      <c r="H23">
        <v>0</v>
      </c>
      <c r="I23">
        <v>0</v>
      </c>
    </row>
    <row r="24" spans="1:9" x14ac:dyDescent="0.35">
      <c r="A24" s="24" t="s">
        <v>62</v>
      </c>
      <c r="B24" s="80">
        <v>340</v>
      </c>
      <c r="C24" s="75">
        <v>485</v>
      </c>
      <c r="D24" s="75">
        <v>310</v>
      </c>
      <c r="E24">
        <v>0</v>
      </c>
      <c r="F24">
        <v>0</v>
      </c>
      <c r="G24">
        <v>0</v>
      </c>
      <c r="H24">
        <v>0</v>
      </c>
      <c r="I24">
        <v>0</v>
      </c>
    </row>
    <row r="25" spans="1:9" x14ac:dyDescent="0.35">
      <c r="A25" s="71" t="s">
        <v>64</v>
      </c>
      <c r="B25" s="80">
        <v>660</v>
      </c>
      <c r="C25" s="75">
        <v>590</v>
      </c>
      <c r="D25" s="75">
        <v>555</v>
      </c>
      <c r="E25">
        <v>0</v>
      </c>
      <c r="F25">
        <v>0</v>
      </c>
      <c r="G25">
        <v>0</v>
      </c>
      <c r="H25">
        <v>0</v>
      </c>
      <c r="I25">
        <v>0</v>
      </c>
    </row>
    <row r="26" spans="1:9" x14ac:dyDescent="0.35">
      <c r="A26" s="24" t="s">
        <v>66</v>
      </c>
      <c r="B26" s="80">
        <v>770</v>
      </c>
      <c r="C26" s="75">
        <v>1045</v>
      </c>
      <c r="D26" s="75">
        <v>215</v>
      </c>
      <c r="E26">
        <v>0</v>
      </c>
      <c r="F26">
        <v>0</v>
      </c>
      <c r="G26">
        <v>0</v>
      </c>
      <c r="H26">
        <v>0</v>
      </c>
      <c r="I26">
        <v>0</v>
      </c>
    </row>
    <row r="27" spans="1:9" x14ac:dyDescent="0.35">
      <c r="A27" s="24" t="s">
        <v>68</v>
      </c>
      <c r="B27" s="80">
        <v>540</v>
      </c>
      <c r="C27" s="75">
        <v>620</v>
      </c>
      <c r="D27" s="75">
        <v>65</v>
      </c>
      <c r="E27">
        <v>0</v>
      </c>
      <c r="F27">
        <v>0</v>
      </c>
      <c r="G27">
        <v>0</v>
      </c>
      <c r="H27">
        <v>0</v>
      </c>
      <c r="I27">
        <v>0</v>
      </c>
    </row>
    <row r="28" spans="1:9" x14ac:dyDescent="0.35">
      <c r="A28" s="24" t="s">
        <v>70</v>
      </c>
      <c r="B28" s="80">
        <v>530</v>
      </c>
      <c r="C28" s="75">
        <v>555</v>
      </c>
      <c r="D28" s="75">
        <v>130</v>
      </c>
      <c r="E28">
        <v>0</v>
      </c>
      <c r="F28">
        <v>0</v>
      </c>
      <c r="G28">
        <v>0</v>
      </c>
      <c r="H28">
        <v>0</v>
      </c>
      <c r="I28">
        <v>0</v>
      </c>
    </row>
    <row r="30" spans="1:9" ht="16" thickBot="1" x14ac:dyDescent="0.4"/>
    <row r="31" spans="1:9" ht="39.5" thickBot="1" x14ac:dyDescent="0.4">
      <c r="B31" s="27" t="s">
        <v>75</v>
      </c>
      <c r="C31" s="27" t="s">
        <v>76</v>
      </c>
      <c r="D31" s="27" t="s">
        <v>77</v>
      </c>
    </row>
    <row r="32" spans="1:9" ht="39.5" thickBot="1" x14ac:dyDescent="0.4">
      <c r="A32" s="81" t="s">
        <v>79</v>
      </c>
      <c r="B32" s="28" t="s">
        <v>80</v>
      </c>
      <c r="C32" s="29" t="s">
        <v>80</v>
      </c>
      <c r="D32" s="29" t="s">
        <v>80</v>
      </c>
    </row>
    <row r="33" spans="1:9" x14ac:dyDescent="0.35">
      <c r="A33" s="24" t="s">
        <v>52</v>
      </c>
      <c r="B33" s="33">
        <v>0.71</v>
      </c>
      <c r="C33" s="34">
        <v>0.78</v>
      </c>
      <c r="D33" s="34">
        <v>0.7</v>
      </c>
      <c r="E33" t="s">
        <v>81</v>
      </c>
      <c r="F33" t="s">
        <v>81</v>
      </c>
      <c r="G33" t="s">
        <v>81</v>
      </c>
      <c r="H33" t="s">
        <v>81</v>
      </c>
      <c r="I33" t="s">
        <v>82</v>
      </c>
    </row>
    <row r="34" spans="1:9" x14ac:dyDescent="0.35">
      <c r="A34" s="24" t="s">
        <v>54</v>
      </c>
      <c r="B34" s="35">
        <v>0.77</v>
      </c>
      <c r="C34" s="12">
        <v>0.76</v>
      </c>
      <c r="D34" s="12">
        <v>0.64</v>
      </c>
      <c r="E34" t="s">
        <v>81</v>
      </c>
      <c r="F34" t="s">
        <v>81</v>
      </c>
      <c r="G34" t="s">
        <v>81</v>
      </c>
      <c r="H34" t="s">
        <v>81</v>
      </c>
      <c r="I34" t="s">
        <v>82</v>
      </c>
    </row>
    <row r="35" spans="1:9" x14ac:dyDescent="0.35">
      <c r="A35" s="24" t="s">
        <v>56</v>
      </c>
      <c r="B35" s="35">
        <v>0.75</v>
      </c>
      <c r="C35" s="12">
        <v>0.74</v>
      </c>
      <c r="D35" s="12">
        <v>0.38</v>
      </c>
      <c r="E35" t="s">
        <v>81</v>
      </c>
      <c r="F35" t="s">
        <v>81</v>
      </c>
      <c r="G35" t="s">
        <v>81</v>
      </c>
      <c r="H35" t="s">
        <v>81</v>
      </c>
      <c r="I35" t="s">
        <v>82</v>
      </c>
    </row>
    <row r="36" spans="1:9" x14ac:dyDescent="0.35">
      <c r="A36" s="24" t="s">
        <v>58</v>
      </c>
      <c r="B36" s="35">
        <v>0.74</v>
      </c>
      <c r="C36" s="12">
        <v>0.68</v>
      </c>
      <c r="D36" s="12">
        <v>0.65</v>
      </c>
      <c r="E36" t="s">
        <v>81</v>
      </c>
      <c r="F36" t="s">
        <v>81</v>
      </c>
      <c r="G36" t="s">
        <v>81</v>
      </c>
      <c r="H36" t="s">
        <v>81</v>
      </c>
      <c r="I36" t="s">
        <v>82</v>
      </c>
    </row>
    <row r="37" spans="1:9" x14ac:dyDescent="0.35">
      <c r="A37" s="24" t="s">
        <v>60</v>
      </c>
      <c r="B37" s="35">
        <v>0.81</v>
      </c>
      <c r="C37" s="12">
        <v>0.78</v>
      </c>
      <c r="D37" s="12">
        <v>0.79</v>
      </c>
      <c r="E37" t="s">
        <v>81</v>
      </c>
      <c r="F37" t="s">
        <v>81</v>
      </c>
      <c r="G37" t="s">
        <v>81</v>
      </c>
      <c r="H37" t="s">
        <v>81</v>
      </c>
      <c r="I37" t="s">
        <v>82</v>
      </c>
    </row>
    <row r="38" spans="1:9" x14ac:dyDescent="0.35">
      <c r="A38" s="24" t="s">
        <v>62</v>
      </c>
      <c r="B38" s="35">
        <v>0.77</v>
      </c>
      <c r="C38" s="12">
        <v>0.7</v>
      </c>
      <c r="D38" s="12">
        <v>0.75</v>
      </c>
      <c r="E38" t="s">
        <v>81</v>
      </c>
      <c r="F38" t="s">
        <v>81</v>
      </c>
      <c r="G38" t="s">
        <v>81</v>
      </c>
      <c r="H38" t="s">
        <v>81</v>
      </c>
      <c r="I38" t="s">
        <v>82</v>
      </c>
    </row>
    <row r="39" spans="1:9" x14ac:dyDescent="0.35">
      <c r="A39" s="71" t="s">
        <v>64</v>
      </c>
      <c r="B39" s="35">
        <v>0.6</v>
      </c>
      <c r="C39" s="12">
        <v>0.65</v>
      </c>
      <c r="D39" s="12">
        <v>0.55000000000000004</v>
      </c>
      <c r="E39" t="s">
        <v>81</v>
      </c>
      <c r="F39" t="s">
        <v>81</v>
      </c>
      <c r="G39" t="s">
        <v>81</v>
      </c>
      <c r="H39" t="s">
        <v>81</v>
      </c>
      <c r="I39" t="s">
        <v>82</v>
      </c>
    </row>
    <row r="40" spans="1:9" x14ac:dyDescent="0.35">
      <c r="A40" s="24" t="s">
        <v>66</v>
      </c>
      <c r="B40" s="35">
        <v>0.83</v>
      </c>
      <c r="C40" s="12">
        <v>0.8</v>
      </c>
      <c r="D40" s="12">
        <v>0.78</v>
      </c>
      <c r="E40" t="s">
        <v>81</v>
      </c>
      <c r="F40" t="s">
        <v>81</v>
      </c>
      <c r="G40" t="s">
        <v>81</v>
      </c>
      <c r="H40" t="s">
        <v>81</v>
      </c>
      <c r="I40" t="s">
        <v>82</v>
      </c>
    </row>
    <row r="41" spans="1:9" x14ac:dyDescent="0.35">
      <c r="A41" s="24" t="s">
        <v>68</v>
      </c>
      <c r="B41" s="35">
        <v>0.75</v>
      </c>
      <c r="C41" s="12">
        <v>0.8</v>
      </c>
      <c r="D41" s="12">
        <v>0.62</v>
      </c>
      <c r="E41" t="s">
        <v>81</v>
      </c>
      <c r="F41" t="s">
        <v>81</v>
      </c>
      <c r="G41" t="s">
        <v>81</v>
      </c>
      <c r="H41" t="s">
        <v>81</v>
      </c>
      <c r="I41" t="s">
        <v>82</v>
      </c>
    </row>
    <row r="42" spans="1:9" x14ac:dyDescent="0.35">
      <c r="A42" s="24" t="s">
        <v>70</v>
      </c>
      <c r="B42" s="35">
        <v>0.85</v>
      </c>
      <c r="C42" s="12">
        <v>0.76</v>
      </c>
      <c r="D42" s="12">
        <v>0.73</v>
      </c>
      <c r="E42" t="s">
        <v>81</v>
      </c>
      <c r="F42" t="s">
        <v>81</v>
      </c>
      <c r="G42" t="s">
        <v>81</v>
      </c>
      <c r="H42" t="s">
        <v>81</v>
      </c>
      <c r="I42" t="s">
        <v>82</v>
      </c>
    </row>
  </sheetData>
  <mergeCells count="2">
    <mergeCell ref="B1:D3"/>
    <mergeCell ref="E1:G3"/>
  </mergeCells>
  <conditionalFormatting sqref="B33:D42">
    <cfRule type="containsText" dxfId="4" priority="18" stopIfTrue="1" operator="containsText" text="n/a">
      <formula>NOT(ISERROR(SEARCH("n/a",B33)))</formula>
    </cfRule>
    <cfRule type="cellIs" dxfId="3" priority="28" stopIfTrue="1" operator="lessThan">
      <formula>0.75</formula>
    </cfRule>
    <cfRule type="cellIs" dxfId="2" priority="32" stopIfTrue="1" operator="between">
      <formula>0.75</formula>
      <formula>0.79</formula>
    </cfRule>
    <cfRule type="cellIs" dxfId="1" priority="33" stopIfTrue="1" operator="between">
      <formula>0.8</formula>
      <formula>0.89</formula>
    </cfRule>
    <cfRule type="cellIs" dxfId="0" priority="34" stopIfTrue="1" operator="greaterThanOrEqual">
      <formula>0.9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41140ACC249E4881B80B54423D7E11" ma:contentTypeVersion="12" ma:contentTypeDescription="Create a new document." ma:contentTypeScope="" ma:versionID="9b040b243c2b53c27a582a7951f39a6c">
  <xsd:schema xmlns:xsd="http://www.w3.org/2001/XMLSchema" xmlns:xs="http://www.w3.org/2001/XMLSchema" xmlns:p="http://schemas.microsoft.com/office/2006/metadata/properties" xmlns:ns2="bf26e9d4-cde3-44f5-9afa-338d89e11628" targetNamespace="http://schemas.microsoft.com/office/2006/metadata/properties" ma:root="true" ma:fieldsID="71833c71a5ea609a404f77e8283d432c" ns2:_="">
    <xsd:import namespace="bf26e9d4-cde3-44f5-9afa-338d89e116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6e9d4-cde3-44f5-9afa-338d89e11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1eaf9d-f29b-4565-a0fa-a28d9550a38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f26e9d4-cde3-44f5-9afa-338d89e11628">
      <Terms xmlns="http://schemas.microsoft.com/office/infopath/2007/PartnerControls"/>
    </lcf76f155ced4ddcb4097134ff3c332f>
    <MediaLengthInSeconds xmlns="bf26e9d4-cde3-44f5-9afa-338d89e11628" xsi:nil="true"/>
  </documentManagement>
</p:properties>
</file>

<file path=customXml/itemProps1.xml><?xml version="1.0" encoding="utf-8"?>
<ds:datastoreItem xmlns:ds="http://schemas.openxmlformats.org/officeDocument/2006/customXml" ds:itemID="{929D39FB-96EA-4A91-BB45-D781B7AFEE76}">
  <ds:schemaRefs>
    <ds:schemaRef ds:uri="http://schemas.microsoft.com/sharepoint/v3/contenttype/forms"/>
  </ds:schemaRefs>
</ds:datastoreItem>
</file>

<file path=customXml/itemProps2.xml><?xml version="1.0" encoding="utf-8"?>
<ds:datastoreItem xmlns:ds="http://schemas.openxmlformats.org/officeDocument/2006/customXml" ds:itemID="{9D8A825A-FC29-4A29-8ED3-2989C49DAF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26e9d4-cde3-44f5-9afa-338d89e116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085509-1916-483A-A759-BD5FD509F6FB}">
  <ds:schemaRefs>
    <ds:schemaRef ds:uri="http://www.w3.org/XML/1998/namespace"/>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http://schemas.microsoft.com/office/infopath/2007/PartnerControls"/>
    <ds:schemaRef ds:uri="bf26e9d4-cde3-44f5-9afa-338d89e11628"/>
    <ds:schemaRef ds:uri="http://schemas.microsoft.com/office/2006/metadata/properties"/>
  </ds:schemaRefs>
</ds:datastoreItem>
</file>

<file path=docMetadata/LabelInfo.xml><?xml version="1.0" encoding="utf-8"?>
<clbl:labelList xmlns:clbl="http://schemas.microsoft.com/office/2020/mipLabelMetadata">
  <clbl:label id="{b81c0cdd-42e7-43ee-a207-27cba4148442}" enabled="1" method="Standard" siteId="{4eb1528b-5ec4-4651-b34d-ef219eb6ec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Deall y data</vt:lpstr>
      <vt:lpstr>Dewiswch</vt:lpstr>
      <vt:lpstr>ADD</vt:lpstr>
      <vt:lpstr>Providers</vt:lpstr>
      <vt:lpstr>Data</vt:lpstr>
      <vt:lpstr>ADD!Print_Area</vt:lpstr>
      <vt:lpstr>'Deall y data'!Print_Area</vt:lpstr>
    </vt:vector>
  </TitlesOfParts>
  <Manager/>
  <Company>Medr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thomas.rose@medr.cymru</dc:creator>
  <cp:keywords/>
  <dc:description/>
  <cp:lastModifiedBy>Jane Gulliford</cp:lastModifiedBy>
  <cp:revision/>
  <dcterms:created xsi:type="dcterms:W3CDTF">2009-07-06T12:48:48Z</dcterms:created>
  <dcterms:modified xsi:type="dcterms:W3CDTF">2026-03-17T17:45:17Z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A13347505</vt:lpwstr>
  </property>
  <property fmtid="{D5CDD505-2E9C-101B-9397-08002B2CF9AE}" pid="3" name="Objective-Title">
    <vt:lpwstr>WBL 2014-15 LOR - mock-up Welsh</vt:lpwstr>
  </property>
  <property fmtid="{D5CDD505-2E9C-101B-9397-08002B2CF9AE}" pid="4" name="Objective-Comment">
    <vt:lpwstr/>
  </property>
  <property fmtid="{D5CDD505-2E9C-101B-9397-08002B2CF9AE}" pid="5" name="Objective-CreationStamp">
    <vt:filetime>2016-02-18T10:37:25Z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property>
  <property fmtid="{D5CDD505-2E9C-101B-9397-08002B2CF9AE}" pid="9" name="Objective-ModificationStamp">
    <vt:filetime>2016-02-22T10:24:06Z</vt:filetime>
  </property>
  <property fmtid="{D5CDD505-2E9C-101B-9397-08002B2CF9AE}" pid="10" name="Objective-Owner">
    <vt:lpwstr>Arrowsmith, Vivienne (ESNR-SHELL -Further Education &amp; Apprentice</vt:lpwstr>
  </property>
  <property fmtid="{D5CDD505-2E9C-101B-9397-08002B2CF9AE}" pid="11" name="Objective-Path">
    <vt:lpwstr>Objective Global Folder:Corporate File Plan:POLICY DEVELOPMENT &amp; REGULATION:Policy Development - Education &amp; Skills:Policy Development - Further &amp; Higher Education:Work Based Learning - Quality &amp; Effectiveness Framework -  Attainment &amp; Completion Measures</vt:lpwstr>
  </property>
  <property fmtid="{D5CDD505-2E9C-101B-9397-08002B2CF9AE}" pid="12" name="Objective-Parent">
    <vt:lpwstr>.LOR</vt:lpwstr>
  </property>
  <property fmtid="{D5CDD505-2E9C-101B-9397-08002B2CF9AE}" pid="13" name="Objective-State">
    <vt:lpwstr>Being Drafted</vt:lpwstr>
  </property>
  <property fmtid="{D5CDD505-2E9C-101B-9397-08002B2CF9AE}" pid="14" name="Objective-Version">
    <vt:lpwstr>3.2</vt:lpwstr>
  </property>
  <property fmtid="{D5CDD505-2E9C-101B-9397-08002B2CF9AE}" pid="15" name="Objective-VersionNumber">
    <vt:r8>5</vt:r8>
  </property>
  <property fmtid="{D5CDD505-2E9C-101B-9397-08002B2CF9AE}" pid="16" name="Objective-VersionComment">
    <vt:lpwstr/>
  </property>
  <property fmtid="{D5CDD505-2E9C-101B-9397-08002B2CF9AE}" pid="17" name="Objective-FileNumber">
    <vt:lpwstr/>
  </property>
  <property fmtid="{D5CDD505-2E9C-101B-9397-08002B2CF9AE}" pid="18" name="Objective-Classification">
    <vt:lpwstr>[Inherited - Official]</vt:lpwstr>
  </property>
  <property fmtid="{D5CDD505-2E9C-101B-9397-08002B2CF9AE}" pid="19" name="Objective-Caveats">
    <vt:lpwstr/>
  </property>
  <property fmtid="{D5CDD505-2E9C-101B-9397-08002B2CF9AE}" pid="20" name="Objective-Language [system]">
    <vt:lpwstr>English (eng)</vt:lpwstr>
  </property>
  <property fmtid="{D5CDD505-2E9C-101B-9397-08002B2CF9AE}" pid="21" name="Objective-Date Acquired [system]">
    <vt:filetime>2016-02-18T00:00:00Z</vt:filetime>
  </property>
  <property fmtid="{D5CDD505-2E9C-101B-9397-08002B2CF9AE}" pid="22" name="Objective-What to Keep [system]">
    <vt:lpwstr>No</vt:lpwstr>
  </property>
  <property fmtid="{D5CDD505-2E9C-101B-9397-08002B2CF9AE}" pid="23" name="Objective-Official Translation [system]">
    <vt:lpwstr/>
  </property>
  <property fmtid="{D5CDD505-2E9C-101B-9397-08002B2CF9AE}" pid="24" name="Objective-Connect Creator [system]">
    <vt:lpwstr/>
  </property>
  <property fmtid="{D5CDD505-2E9C-101B-9397-08002B2CF9AE}" pid="25" name="ContentTypeId">
    <vt:lpwstr>0x0101003C41140ACC249E4881B80B54423D7E11</vt:lpwstr>
  </property>
  <property fmtid="{D5CDD505-2E9C-101B-9397-08002B2CF9AE}" pid="26" name="Order">
    <vt:r8>2079600</vt:r8>
  </property>
  <property fmtid="{D5CDD505-2E9C-101B-9397-08002B2CF9AE}" pid="27" name="xd_Signature">
    <vt:bool>false</vt:bool>
  </property>
  <property fmtid="{D5CDD505-2E9C-101B-9397-08002B2CF9AE}" pid="28" name="xd_ProgID">
    <vt:lpwstr/>
  </property>
  <property fmtid="{D5CDD505-2E9C-101B-9397-08002B2CF9AE}" pid="29" name="ComplianceAssetId">
    <vt:lpwstr/>
  </property>
  <property fmtid="{D5CDD505-2E9C-101B-9397-08002B2CF9AE}" pid="30" name="TemplateUrl">
    <vt:lpwstr/>
  </property>
  <property fmtid="{D5CDD505-2E9C-101B-9397-08002B2CF9AE}" pid="31" name="_ExtendedDescription">
    <vt:lpwstr/>
  </property>
  <property fmtid="{D5CDD505-2E9C-101B-9397-08002B2CF9AE}" pid="32" name="TriggerFlowInfo">
    <vt:lpwstr/>
  </property>
  <property fmtid="{D5CDD505-2E9C-101B-9397-08002B2CF9AE}" pid="33" name="MediaServiceImageTags">
    <vt:lpwstr/>
  </property>
</Properties>
</file>