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checkCompatibility="1" defaultThemeVersion="124226"/>
  <mc:AlternateContent xmlns:mc="http://schemas.openxmlformats.org/markup-compatibility/2006">
    <mc:Choice Requires="x15">
      <x15ac:absPath xmlns:x15ac="http://schemas.microsoft.com/office/spreadsheetml/2010/11/ac" url="https://cterwales-my.sharepoint.com/personal/jane_gulliford_medr_cymru/Documents/Medr Website docs/Stats/Official stats publications/"/>
    </mc:Choice>
  </mc:AlternateContent>
  <xr:revisionPtr revIDLastSave="15" documentId="8_{BCBED5E9-F2EC-48D9-AF68-D59E3B71FA49}" xr6:coauthVersionLast="47" xr6:coauthVersionMax="47" xr10:uidLastSave="{B5A19F0A-F42A-4C17-B3A8-B5B45066512C}"/>
  <bookViews>
    <workbookView xWindow="-110" yWindow="-110" windowWidth="25180" windowHeight="16140" xr2:uid="{00000000-000D-0000-FFFF-FFFF00000000}"/>
  </bookViews>
  <sheets>
    <sheet name="Understanding the data" sheetId="32" r:id="rId1"/>
    <sheet name="Select" sheetId="31" r:id="rId2"/>
    <sheet name="LOR" sheetId="26" r:id="rId3"/>
    <sheet name="Providers" sheetId="25" state="hidden" r:id="rId4"/>
    <sheet name="Data" sheetId="28" state="hidden" r:id="rId5"/>
  </sheets>
  <definedNames>
    <definedName name="_xlnm.Print_Area" localSheetId="2">LOR!$A$1:$F$36</definedName>
    <definedName name="_xlnm.Print_Area" localSheetId="0">'Understanding the data'!$A$1:$A$25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C1" i="26"/>
  <c r="I22" i="26" l="1"/>
  <c r="I10" i="26"/>
  <c r="E30" i="26"/>
  <c r="C31" i="26"/>
  <c r="D31" i="26" s="1"/>
  <c r="I7" i="26"/>
  <c r="E29" i="26"/>
  <c r="I19" i="26"/>
  <c r="E31" i="26"/>
  <c r="C30" i="26"/>
  <c r="D30" i="26" s="1"/>
  <c r="C29" i="26"/>
  <c r="D29" i="26" s="1"/>
  <c r="I4" i="26"/>
  <c r="I16" i="26"/>
</calcChain>
</file>

<file path=xl/sharedStrings.xml><?xml version="1.0" encoding="utf-8"?>
<sst xmlns="http://schemas.openxmlformats.org/spreadsheetml/2006/main" count="184" uniqueCount="81">
  <si>
    <r>
      <t xml:space="preserve">Volume of provision </t>
    </r>
    <r>
      <rPr>
        <b/>
        <vertAlign val="superscript"/>
        <sz val="12"/>
        <rFont val="Arial"/>
        <family val="2"/>
      </rPr>
      <t>(hidden)</t>
    </r>
  </si>
  <si>
    <t>Sector Framework Success Rate</t>
  </si>
  <si>
    <t>Sector Success Rate</t>
  </si>
  <si>
    <t>Programme</t>
  </si>
  <si>
    <t>Measure</t>
  </si>
  <si>
    <t>Foundation Apprenticeship</t>
  </si>
  <si>
    <t>% framework success</t>
  </si>
  <si>
    <t>Apprenticeship</t>
  </si>
  <si>
    <t>Higher Apprenticeship</t>
  </si>
  <si>
    <t>Number of Leavers</t>
  </si>
  <si>
    <t>Source: Lifelong Learning Wales Record (LLWR)</t>
  </si>
  <si>
    <t>Notes: (a) For programmes with fewer than 10 leavers, the figures within the table have been suppressed and replaced with a '*'.  The charts for Framework 
                 Success Rate and overall Learning Activity Success rates will not necessarily reflect these changes as all leavers have been included in their derivation.</t>
  </si>
  <si>
    <t>PROVIDER NAME: ACT LTD</t>
  </si>
  <si>
    <t>PROVIDER NAME: CAMBRIAN TRAINING COMPANY</t>
  </si>
  <si>
    <t>PROVIDER NAME: ITEC TRAINING SOLUTIONS LTD</t>
  </si>
  <si>
    <t>T0009036</t>
  </si>
  <si>
    <t>T0000007</t>
  </si>
  <si>
    <t>T0000022</t>
  </si>
  <si>
    <t>T0009037</t>
  </si>
  <si>
    <t>T0000144</t>
  </si>
  <si>
    <t>T0000025</t>
  </si>
  <si>
    <t>T0009033</t>
  </si>
  <si>
    <t>T0000145</t>
  </si>
  <si>
    <t>T0000148</t>
  </si>
  <si>
    <t>Framework Success Rates</t>
  </si>
  <si>
    <t>Learning Activity Success Rates</t>
  </si>
  <si>
    <t>No. of Leavers</t>
  </si>
  <si>
    <t>%</t>
  </si>
  <si>
    <t>Dark Green</t>
  </si>
  <si>
    <t>Green</t>
  </si>
  <si>
    <t>Orange</t>
  </si>
  <si>
    <t>Red</t>
  </si>
  <si>
    <t>Prov Rate</t>
  </si>
  <si>
    <t>When a WBL provider is selected the tab LOR is updated to show that provider's data.</t>
  </si>
  <si>
    <t>This year's sector rates go in the blue cells, once they've been calculated</t>
  </si>
  <si>
    <t>Trends in Framework Success Rates (Top left chart)</t>
  </si>
  <si>
    <t>Trends in Learning Activity Success Rates (Top right chart)</t>
  </si>
  <si>
    <t>Once have the data has been inputted, change the view back to page break preview</t>
  </si>
  <si>
    <t>For future years the traineeships previous years sector rates go in the orange cells, and the data will have to be added to the chart</t>
  </si>
  <si>
    <t>PROVIDER NAME: GRWP LLANDRILLO MENAI</t>
  </si>
  <si>
    <t>PROVIDER NAME: PEMBROKESHIRE COLLEGE</t>
  </si>
  <si>
    <t>PROVIDER NAME: GOWER COLLEGE SWANSEA</t>
  </si>
  <si>
    <t>PROVIDER NAME: NEATH PORT TALBOT COLLEGE</t>
  </si>
  <si>
    <t>PROVIDER NAME: CARDIFF AND VALE COLLEGE</t>
  </si>
  <si>
    <t>PROVIDER NAME: COLEG CAMBRIA</t>
  </si>
  <si>
    <t>Understanding the data</t>
  </si>
  <si>
    <t>Introduction</t>
  </si>
  <si>
    <t>What are Learner Outcomes Reports?</t>
  </si>
  <si>
    <t>Reading the reports</t>
  </si>
  <si>
    <r>
      <t xml:space="preserve">Apprenticeships                                                                                                                                                                                                                 Framework success :  </t>
    </r>
    <r>
      <rPr>
        <sz val="11"/>
        <color theme="1"/>
        <rFont val="Arial"/>
        <family val="2"/>
      </rPr>
      <t>what proportion of learners attain the full framework of qualifications needed to complete an Apprenticeship?</t>
    </r>
  </si>
  <si>
    <t>Trend charts</t>
  </si>
  <si>
    <t>Success rate breakdowns</t>
  </si>
  <si>
    <t>For further information</t>
  </si>
  <si>
    <t>Apprenticeships:</t>
  </si>
  <si>
    <t>2018/19</t>
  </si>
  <si>
    <t xml:space="preserve">This chart shows overall success rates for Apprenticeship framework success.                                                                                                  The grey bars show the national average rate achieved for all Apprenticeships across all work based learning providers in Wales.    </t>
  </si>
  <si>
    <r>
      <t>2</t>
    </r>
    <r>
      <rPr>
        <sz val="7"/>
        <color theme="1"/>
        <rFont val="Times New Roman"/>
        <family val="1"/>
      </rPr>
      <t xml:space="preserve">     </t>
    </r>
    <r>
      <rPr>
        <sz val="12"/>
        <rFont val="Arial"/>
        <family val="2"/>
      </rPr>
      <t>Learner Outcomes Reports, or LORs, are designed to give an overview of learners’ success rates in each work based learning provider in Wales.  They are a ‘snapshot’ which shows statistics for a particular year, but they also include trend information which shows how learner outcomes have changed over a three-year period.  The statistics are all based on information provided to us by work based learning providers.</t>
    </r>
  </si>
  <si>
    <r>
      <t>3</t>
    </r>
    <r>
      <rPr>
        <sz val="7"/>
        <color theme="1"/>
        <rFont val="Times New Roman"/>
        <family val="1"/>
      </rPr>
      <t xml:space="preserve">    </t>
    </r>
    <r>
      <rPr>
        <sz val="12"/>
        <rFont val="Arial"/>
        <family val="2"/>
      </rPr>
      <t>The LORs cover an academic year, which runs from 1 August – 31 July. There is a few months’ delay in publishing the reports, to give learning providers time to enter their data, check it and for analysis to be carried out, so reports are usually published in the spring following the academic year they relate to.</t>
    </r>
  </si>
  <si>
    <r>
      <t>4</t>
    </r>
    <r>
      <rPr>
        <sz val="7"/>
        <color theme="1"/>
        <rFont val="Times New Roman"/>
        <family val="1"/>
      </rPr>
      <t xml:space="preserve">     </t>
    </r>
    <r>
      <rPr>
        <sz val="12"/>
        <rFont val="Arial"/>
        <family val="2"/>
      </rPr>
      <t>We measure work based learning differently for each of the main programmes we fund.  The measures are:</t>
    </r>
  </si>
  <si>
    <r>
      <t>Learning activity success</t>
    </r>
    <r>
      <rPr>
        <sz val="11"/>
        <color theme="1"/>
        <rFont val="Arial"/>
        <family val="2"/>
      </rPr>
      <t>: of all learning activities that were started, how many were successfully completed and achieved?</t>
    </r>
  </si>
  <si>
    <t>This chart shows overall learning activity success rates for Apprenticeships delivered by the provider.                                                                                                                                                                                     The grey bars show the national average rate achieved across all work based learning providers in Wales.</t>
  </si>
  <si>
    <r>
      <t>5</t>
    </r>
    <r>
      <rPr>
        <sz val="7"/>
        <color theme="1"/>
        <rFont val="Times New Roman"/>
        <family val="1"/>
      </rPr>
      <t xml:space="preserve">     </t>
    </r>
    <r>
      <rPr>
        <sz val="12"/>
        <rFont val="Arial"/>
        <family val="2"/>
      </rPr>
      <t xml:space="preserve">The first part of the report shows trends in performance for the past three years.    </t>
    </r>
  </si>
  <si>
    <t>https://www.gov.wales/apprenticeships</t>
  </si>
  <si>
    <t>2021/22</t>
  </si>
  <si>
    <t>2022/23</t>
  </si>
  <si>
    <t>T0000150</t>
  </si>
  <si>
    <t>PROVIDER NAME: EDUC8 TRAINING GROUP LTD</t>
  </si>
  <si>
    <t>Success rate</t>
  </si>
  <si>
    <t>6.  The second section of the LOR shows more detailed information on the provider’s learner outcomes for each of the programmes it delivers.  These are calculated in the same way as the overall success rates shown in the charts at the beginning of the LOR.  The table also shows the number of learners who left each programme in that year.  Where there were fewer than 10 leavers, we have removed the figures and replaced them with an asterisk (*) rather than calculating performance rates based on very small numbers of leavers.</t>
  </si>
  <si>
    <t xml:space="preserve">7.   In the last column, we show the national comparators (the average for all work based learning providers in Wales for that programme).  These give background information so that you can see how well the provider has performed compared to the rest of Wales.   </t>
  </si>
  <si>
    <t>9.  If you would like to know more about the programmes you will find further information at the links below:</t>
  </si>
  <si>
    <t>2023/24</t>
  </si>
  <si>
    <r>
      <t>1</t>
    </r>
    <r>
      <rPr>
        <sz val="7"/>
        <color theme="1"/>
        <rFont val="Times New Roman"/>
        <family val="1"/>
      </rPr>
      <t xml:space="preserve">     </t>
    </r>
    <r>
      <rPr>
        <sz val="12"/>
        <rFont val="Arial"/>
        <family val="2"/>
      </rPr>
      <t>Medr publishes annual performance indicators for work based learning.  This guidance explains what information is covered by the indicators, how they are calculated and how to interpret our reports.</t>
    </r>
  </si>
  <si>
    <r>
      <t>8. If you have any questions, or any comments on the LORs, please email us at</t>
    </r>
    <r>
      <rPr>
        <u/>
        <sz val="12"/>
        <color rgb="FF0000FF"/>
        <rFont val="Arial"/>
        <family val="2"/>
      </rPr>
      <t xml:space="preserve"> statistics@medr.cymru</t>
    </r>
  </si>
  <si>
    <t>2024/25</t>
  </si>
  <si>
    <t>National Comparator 2024/25</t>
  </si>
  <si>
    <t>(data as at 18 December 2025)</t>
  </si>
  <si>
    <t xml:space="preserve">n/a </t>
  </si>
  <si>
    <t>n/a</t>
  </si>
  <si>
    <t>Note: The learning activity success rate in the 2023/24 version of this report was revised and the report was republished.</t>
  </si>
  <si>
    <r>
      <t>Learner Outcomes Reports for apprenticeships</t>
    </r>
    <r>
      <rPr>
        <b/>
        <sz val="12"/>
        <color theme="1"/>
        <rFont val="Arial"/>
        <family val="2"/>
      </rPr>
      <t xml:space="preserve"> (Sta/Medr/06/2026)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</si>
</sst>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name val="Arial"/>
    </font>
    <font>
      <sz val="11"/>
      <color theme="1"/>
      <name val="Arial"/>
      <family val="2"/>
    </font>
    <font>
      <sz val="12"/>
      <color theme="1"/>
      <name val="Arial"/>
      <family val="2"/>
    </font>
    <font>
      <sz val="12"/>
      <color theme="1"/>
      <name val="Arial"/>
      <family val="2"/>
    </font>
    <font>
      <sz val="12"/>
      <color theme="1"/>
      <name val="Arial"/>
      <family val="2"/>
    </font>
    <font>
      <sz val="12"/>
      <name val="Arial"/>
      <family val="2"/>
    </font>
    <font>
      <b/>
      <sz val="12"/>
      <name val="Arial"/>
      <family val="2"/>
    </font>
    <font>
      <i/>
      <sz val="10"/>
      <name val="Arial"/>
      <family val="2"/>
    </font>
    <font>
      <b/>
      <sz val="16"/>
      <name val="Arial"/>
      <family val="2"/>
    </font>
    <font>
      <sz val="12"/>
      <name val="Arial"/>
      <family val="2"/>
    </font>
    <font>
      <sz val="11"/>
      <name val="Arial"/>
      <family val="2"/>
    </font>
    <font>
      <b/>
      <vertAlign val="superscript"/>
      <sz val="12"/>
      <name val="Arial"/>
      <family val="2"/>
    </font>
    <font>
      <sz val="12"/>
      <color indexed="9"/>
      <name val="Arial"/>
      <family val="2"/>
    </font>
    <font>
      <i/>
      <sz val="12"/>
      <name val="Arial"/>
      <family val="2"/>
    </font>
    <font>
      <b/>
      <sz val="18"/>
      <name val="Arial"/>
      <family val="2"/>
    </font>
    <font>
      <i/>
      <sz val="12"/>
      <name val="Arial"/>
      <family val="2"/>
    </font>
    <font>
      <sz val="12"/>
      <name val="Arial"/>
      <family val="2"/>
    </font>
    <font>
      <b/>
      <sz val="11"/>
      <name val="Arial"/>
      <family val="2"/>
    </font>
    <font>
      <b/>
      <sz val="10"/>
      <name val="Arial"/>
      <family val="2"/>
    </font>
    <font>
      <sz val="10"/>
      <name val="Arial"/>
      <family val="2"/>
    </font>
    <font>
      <sz val="12"/>
      <color theme="1"/>
      <name val="Arial"/>
      <family val="2"/>
    </font>
    <font>
      <sz val="12"/>
      <color rgb="FFFF6600"/>
      <name val="Arial"/>
      <family val="2"/>
    </font>
    <font>
      <sz val="12"/>
      <color rgb="FFA1A1A1"/>
      <name val="Arial"/>
      <family val="2"/>
    </font>
    <font>
      <sz val="11"/>
      <color rgb="FFA1A1A1"/>
      <name val="Arial"/>
      <family val="2"/>
    </font>
    <font>
      <sz val="10"/>
      <color rgb="FFA1A1A1"/>
      <name val="Arial"/>
      <family val="2"/>
    </font>
    <font>
      <b/>
      <sz val="11"/>
      <color rgb="FFA1A1A1"/>
      <name val="Arial"/>
      <family val="2"/>
    </font>
    <font>
      <sz val="8"/>
      <color rgb="FF000000"/>
      <name val="Tahoma"/>
      <family val="2"/>
    </font>
    <font>
      <b/>
      <sz val="12"/>
      <color theme="0"/>
      <name val="Arial"/>
      <family val="2"/>
    </font>
    <font>
      <b/>
      <sz val="12"/>
      <color theme="1"/>
      <name val="Arial"/>
      <family val="2"/>
    </font>
    <font>
      <b/>
      <sz val="16"/>
      <color theme="1"/>
      <name val="Arial"/>
      <family val="2"/>
    </font>
    <font>
      <b/>
      <sz val="14"/>
      <color theme="1"/>
      <name val="Arial"/>
      <family val="2"/>
    </font>
    <font>
      <sz val="7"/>
      <color theme="1"/>
      <name val="Times New Roman"/>
      <family val="1"/>
    </font>
    <font>
      <u/>
      <sz val="12"/>
      <color indexed="12"/>
      <name val="Arial"/>
      <family val="2"/>
    </font>
    <font>
      <u/>
      <sz val="12"/>
      <color rgb="FF0000FF"/>
      <name val="Arial"/>
      <family val="2"/>
    </font>
    <font>
      <b/>
      <sz val="11"/>
      <color theme="1"/>
      <name val="Arial"/>
      <family val="2"/>
    </font>
    <font>
      <sz val="12"/>
      <color rgb="FFFFFFFF"/>
      <name val="Arial Black"/>
      <family val="2"/>
    </font>
    <font>
      <sz val="12"/>
      <color theme="2" tint="-0.499984740745262"/>
      <name val="Arial"/>
      <family val="2"/>
    </font>
    <font>
      <sz val="12"/>
      <color rgb="FF0070C0"/>
      <name val="Arial"/>
      <family val="2"/>
    </font>
    <font>
      <sz val="8"/>
      <color rgb="FF000000"/>
      <name val="Segoe UI"/>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0" fontId="20" fillId="0" borderId="0"/>
    <xf numFmtId="9" fontId="5" fillId="0" borderId="0" applyFont="0" applyFill="0" applyBorder="0" applyAlignment="0" applyProtection="0"/>
    <xf numFmtId="0" fontId="4" fillId="0" borderId="0"/>
    <xf numFmtId="0" fontId="5" fillId="0" borderId="0"/>
    <xf numFmtId="0" fontId="32" fillId="0" borderId="0" applyNumberFormat="0" applyFill="0" applyBorder="0" applyAlignment="0" applyProtection="0">
      <alignment vertical="top"/>
      <protection locked="0"/>
    </xf>
    <xf numFmtId="9" fontId="19" fillId="0" borderId="0" applyFont="0" applyFill="0" applyBorder="0" applyAlignment="0" applyProtection="0"/>
  </cellStyleXfs>
  <cellXfs count="101">
    <xf numFmtId="0" fontId="0" fillId="0" borderId="0" xfId="0"/>
    <xf numFmtId="0" fontId="9" fillId="0" borderId="0" xfId="0" applyFont="1" applyAlignment="1">
      <alignment horizontal="center" vertical="center"/>
    </xf>
    <xf numFmtId="3" fontId="8" fillId="0" borderId="0" xfId="0" applyNumberFormat="1" applyFont="1" applyAlignment="1">
      <alignment vertical="center"/>
    </xf>
    <xf numFmtId="9" fontId="0" fillId="0" borderId="0" xfId="2" applyFont="1"/>
    <xf numFmtId="0" fontId="10" fillId="0" borderId="0" xfId="0" applyFont="1"/>
    <xf numFmtId="0" fontId="6" fillId="2" borderId="1" xfId="0" applyFont="1" applyFill="1" applyBorder="1" applyAlignment="1">
      <alignment horizontal="center" vertical="center" wrapText="1"/>
    </xf>
    <xf numFmtId="0" fontId="12" fillId="0" borderId="0" xfId="0" applyFont="1"/>
    <xf numFmtId="0" fontId="14" fillId="0" borderId="0" xfId="0" applyFont="1"/>
    <xf numFmtId="0" fontId="5" fillId="0" borderId="0" xfId="0" applyFont="1" applyAlignment="1">
      <alignment horizontal="center"/>
    </xf>
    <xf numFmtId="0" fontId="5" fillId="0" borderId="0" xfId="0" applyFont="1"/>
    <xf numFmtId="0" fontId="15" fillId="0" borderId="0" xfId="0" applyFont="1"/>
    <xf numFmtId="0" fontId="16" fillId="0" borderId="0" xfId="0" applyFont="1"/>
    <xf numFmtId="0" fontId="13" fillId="0" borderId="0" xfId="0" applyFont="1" applyAlignment="1">
      <alignment horizontal="right"/>
    </xf>
    <xf numFmtId="9" fontId="13" fillId="3" borderId="2" xfId="0" applyNumberFormat="1" applyFont="1" applyFill="1" applyBorder="1" applyAlignment="1">
      <alignment horizontal="center" vertical="center" wrapText="1"/>
    </xf>
    <xf numFmtId="9" fontId="20" fillId="0" borderId="0" xfId="1" applyNumberFormat="1"/>
    <xf numFmtId="0" fontId="13" fillId="2" borderId="4" xfId="0" applyFont="1" applyFill="1" applyBorder="1" applyAlignment="1">
      <alignment horizontal="center" vertical="center" wrapText="1"/>
    </xf>
    <xf numFmtId="3" fontId="9" fillId="0" borderId="5" xfId="2" applyNumberFormat="1" applyFont="1" applyBorder="1" applyAlignment="1">
      <alignment horizontal="center" vertical="center"/>
    </xf>
    <xf numFmtId="9" fontId="13" fillId="3" borderId="5"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9" fillId="0" borderId="0" xfId="0" applyFont="1"/>
    <xf numFmtId="0" fontId="21" fillId="0" borderId="0" xfId="0" applyFont="1" applyAlignment="1">
      <alignment vertical="top" wrapText="1"/>
    </xf>
    <xf numFmtId="0" fontId="6" fillId="2" borderId="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5" xfId="0" applyBorder="1"/>
    <xf numFmtId="0" fontId="0" fillId="0" borderId="1" xfId="0" applyBorder="1"/>
    <xf numFmtId="3" fontId="9" fillId="0" borderId="15" xfId="0" applyNumberFormat="1" applyFont="1" applyBorder="1" applyAlignment="1">
      <alignment vertical="center"/>
    </xf>
    <xf numFmtId="0" fontId="0" fillId="0" borderId="16" xfId="0" applyBorder="1"/>
    <xf numFmtId="0" fontId="1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9" fillId="0" borderId="8" xfId="0" applyFont="1" applyBorder="1" applyAlignment="1">
      <alignment horizontal="center"/>
    </xf>
    <xf numFmtId="0" fontId="19" fillId="0" borderId="7" xfId="0" applyFont="1" applyBorder="1" applyAlignment="1">
      <alignment horizontal="center"/>
    </xf>
    <xf numFmtId="0" fontId="19" fillId="0" borderId="6" xfId="0" applyFont="1" applyBorder="1" applyAlignment="1">
      <alignment horizontal="center"/>
    </xf>
    <xf numFmtId="0" fontId="9" fillId="0" borderId="1" xfId="0" applyFont="1" applyBorder="1" applyAlignment="1">
      <alignment wrapText="1"/>
    </xf>
    <xf numFmtId="0" fontId="9" fillId="0" borderId="1" xfId="0" applyFont="1" applyBorder="1" applyAlignment="1">
      <alignment horizontal="center" vertical="center"/>
    </xf>
    <xf numFmtId="3" fontId="9" fillId="0" borderId="18" xfId="2" applyNumberFormat="1" applyFont="1" applyBorder="1" applyAlignment="1">
      <alignment horizontal="center" vertical="center"/>
    </xf>
    <xf numFmtId="3" fontId="9" fillId="0" borderId="19" xfId="2" applyNumberFormat="1" applyFont="1" applyBorder="1" applyAlignment="1">
      <alignment horizontal="center" vertical="center"/>
    </xf>
    <xf numFmtId="3" fontId="9" fillId="0" borderId="20" xfId="2" applyNumberFormat="1" applyFont="1" applyBorder="1" applyAlignment="1">
      <alignment horizontal="center" vertical="center"/>
    </xf>
    <xf numFmtId="9" fontId="13" fillId="3" borderId="18" xfId="0" applyNumberFormat="1" applyFont="1" applyFill="1" applyBorder="1" applyAlignment="1">
      <alignment horizontal="center" vertical="center" wrapText="1"/>
    </xf>
    <xf numFmtId="9" fontId="13" fillId="3" borderId="19" xfId="0" applyNumberFormat="1" applyFont="1" applyFill="1" applyBorder="1" applyAlignment="1">
      <alignment horizontal="center" vertical="center" wrapText="1"/>
    </xf>
    <xf numFmtId="9" fontId="13" fillId="3" borderId="20" xfId="0" applyNumberFormat="1" applyFont="1" applyFill="1" applyBorder="1" applyAlignment="1">
      <alignment horizontal="center" vertical="center" wrapText="1"/>
    </xf>
    <xf numFmtId="0" fontId="0" fillId="3" borderId="0" xfId="0" applyFill="1"/>
    <xf numFmtId="0" fontId="17" fillId="0" borderId="0" xfId="0" applyFont="1" applyAlignment="1">
      <alignment horizontal="center" vertical="center" wrapText="1"/>
    </xf>
    <xf numFmtId="0" fontId="9" fillId="0" borderId="0" xfId="0" applyFont="1" applyAlignment="1">
      <alignment horizontal="center" wrapText="1"/>
    </xf>
    <xf numFmtId="0" fontId="22" fillId="0" borderId="0" xfId="0" applyFont="1"/>
    <xf numFmtId="0" fontId="23" fillId="0" borderId="0" xfId="0" applyFont="1"/>
    <xf numFmtId="0" fontId="24" fillId="0" borderId="0" xfId="0" applyFont="1"/>
    <xf numFmtId="0" fontId="23" fillId="0" borderId="0" xfId="0" applyFont="1" applyAlignment="1">
      <alignment vertical="center"/>
    </xf>
    <xf numFmtId="9" fontId="23" fillId="0" borderId="0" xfId="2" applyFont="1" applyFill="1"/>
    <xf numFmtId="0" fontId="25" fillId="0" borderId="0" xfId="0" applyFont="1" applyAlignment="1">
      <alignment horizontal="center" vertical="center" wrapText="1"/>
    </xf>
    <xf numFmtId="9" fontId="23" fillId="0" borderId="0" xfId="2" applyFont="1"/>
    <xf numFmtId="9" fontId="22" fillId="0" borderId="0" xfId="2" applyFont="1"/>
    <xf numFmtId="9" fontId="23" fillId="0" borderId="0" xfId="1" applyNumberFormat="1" applyFont="1"/>
    <xf numFmtId="9" fontId="23" fillId="0" borderId="0" xfId="0" applyNumberFormat="1" applyFont="1" applyAlignment="1">
      <alignment horizontal="left" vertical="center" wrapText="1"/>
    </xf>
    <xf numFmtId="9" fontId="23" fillId="0" borderId="0" xfId="0" applyNumberFormat="1" applyFont="1"/>
    <xf numFmtId="0" fontId="22" fillId="0" borderId="0" xfId="0" applyFont="1" applyAlignment="1">
      <alignment horizontal="center" wrapText="1"/>
    </xf>
    <xf numFmtId="9" fontId="23" fillId="0" borderId="0" xfId="2" applyFont="1" applyFill="1" applyAlignment="1">
      <alignment vertical="center"/>
    </xf>
    <xf numFmtId="9" fontId="5" fillId="0" borderId="3" xfId="2" applyFont="1" applyBorder="1" applyAlignment="1">
      <alignment horizontal="center" vertical="center"/>
    </xf>
    <xf numFmtId="3" fontId="5" fillId="0" borderId="15" xfId="0" applyNumberFormat="1" applyFont="1" applyBorder="1" applyAlignment="1">
      <alignment vertical="center"/>
    </xf>
    <xf numFmtId="0" fontId="5" fillId="0" borderId="0" xfId="4"/>
    <xf numFmtId="0" fontId="30" fillId="0" borderId="0" xfId="4" applyFont="1" applyAlignment="1">
      <alignment horizontal="justify" vertical="center"/>
    </xf>
    <xf numFmtId="0" fontId="34" fillId="0" borderId="18" xfId="4" applyFont="1" applyBorder="1" applyAlignment="1">
      <alignment vertical="top" wrapText="1"/>
    </xf>
    <xf numFmtId="0" fontId="34" fillId="0" borderId="0" xfId="4" applyFont="1" applyAlignment="1">
      <alignment vertical="center" wrapText="1"/>
    </xf>
    <xf numFmtId="0" fontId="34" fillId="0" borderId="21" xfId="4" applyFont="1" applyBorder="1" applyAlignment="1">
      <alignment vertical="top" wrapText="1"/>
    </xf>
    <xf numFmtId="0" fontId="27" fillId="4" borderId="0" xfId="4" applyFont="1" applyFill="1" applyAlignment="1">
      <alignment horizontal="justify" vertical="center"/>
    </xf>
    <xf numFmtId="0" fontId="3" fillId="0" borderId="0" xfId="4" applyFont="1" applyAlignment="1">
      <alignment horizontal="justify" vertical="center" wrapText="1"/>
    </xf>
    <xf numFmtId="0" fontId="5" fillId="0" borderId="0" xfId="4" applyAlignment="1">
      <alignment horizontal="justify" vertical="center" wrapText="1"/>
    </xf>
    <xf numFmtId="0" fontId="5" fillId="0" borderId="0" xfId="4" applyAlignment="1">
      <alignment horizontal="justify" vertical="center"/>
    </xf>
    <xf numFmtId="0" fontId="35" fillId="4" borderId="0" xfId="4" applyFont="1" applyFill="1" applyAlignment="1">
      <alignment horizontal="justify" vertical="center"/>
    </xf>
    <xf numFmtId="0" fontId="5" fillId="0" borderId="0" xfId="4" applyAlignment="1">
      <alignment horizontal="justify" vertical="top"/>
    </xf>
    <xf numFmtId="0" fontId="32" fillId="0" borderId="0" xfId="5" applyAlignment="1" applyProtection="1">
      <alignment horizontal="justify" vertical="center"/>
    </xf>
    <xf numFmtId="0" fontId="28" fillId="0" borderId="0" xfId="4" applyFont="1" applyAlignment="1">
      <alignment horizontal="justify" vertical="center"/>
    </xf>
    <xf numFmtId="0" fontId="36" fillId="0" borderId="0" xfId="0" applyFont="1"/>
    <xf numFmtId="0" fontId="37" fillId="0" borderId="0" xfId="0" applyFont="1" applyAlignment="1">
      <alignment horizontal="left" indent="1"/>
    </xf>
    <xf numFmtId="0" fontId="37" fillId="0" borderId="0" xfId="0" applyFont="1"/>
    <xf numFmtId="0" fontId="5" fillId="0" borderId="1" xfId="0" applyFont="1" applyBorder="1" applyAlignment="1">
      <alignment wrapText="1"/>
    </xf>
    <xf numFmtId="0" fontId="5" fillId="0" borderId="0" xfId="4" applyAlignment="1">
      <alignment horizontal="left" vertical="top" wrapText="1"/>
    </xf>
    <xf numFmtId="0" fontId="29" fillId="0" borderId="0" xfId="4" applyFont="1"/>
    <xf numFmtId="0" fontId="30" fillId="0" borderId="0" xfId="4" applyFont="1"/>
    <xf numFmtId="0" fontId="30" fillId="0" borderId="0" xfId="4" applyFont="1" applyAlignment="1">
      <alignment horizontal="justify"/>
    </xf>
    <xf numFmtId="0" fontId="2" fillId="0" borderId="0" xfId="4" applyFont="1" applyAlignment="1">
      <alignment horizontal="justify"/>
    </xf>
    <xf numFmtId="0" fontId="2" fillId="0" borderId="0" xfId="4" applyFont="1" applyAlignment="1">
      <alignment horizontal="justify" vertical="center"/>
    </xf>
    <xf numFmtId="0" fontId="5" fillId="0" borderId="15" xfId="0" applyFont="1" applyBorder="1"/>
    <xf numFmtId="0" fontId="9" fillId="0" borderId="0" xfId="0" applyFont="1" applyAlignment="1">
      <alignment horizontal="left" vertical="top" wrapText="1"/>
    </xf>
    <xf numFmtId="0" fontId="23" fillId="0" borderId="0" xfId="0" applyFont="1" applyAlignment="1">
      <alignment horizontal="center" vertical="center"/>
    </xf>
    <xf numFmtId="0" fontId="10" fillId="0" borderId="0" xfId="0" applyFont="1" applyAlignment="1">
      <alignment horizontal="left" vertical="center" wrapText="1"/>
    </xf>
    <xf numFmtId="0" fontId="18" fillId="0" borderId="10" xfId="0" applyFont="1" applyBorder="1" applyAlignment="1">
      <alignment horizontal="center" vertical="center"/>
    </xf>
    <xf numFmtId="0" fontId="18" fillId="0" borderId="16"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1" fillId="0" borderId="0" xfId="4" applyFont="1"/>
  </cellXfs>
  <cellStyles count="7">
    <cellStyle name="Hyperlink" xfId="5" builtinId="8"/>
    <cellStyle name="Normal" xfId="0" builtinId="0"/>
    <cellStyle name="Normal 2" xfId="1" xr:uid="{00000000-0005-0000-0000-000002000000}"/>
    <cellStyle name="Normal 3" xfId="3" xr:uid="{00000000-0005-0000-0000-000003000000}"/>
    <cellStyle name="Normal 4" xfId="4" xr:uid="{00000000-0005-0000-0000-000004000000}"/>
    <cellStyle name="Per cent" xfId="2" builtinId="5"/>
    <cellStyle name="Percent 5" xfId="6" xr:uid="{00000000-0005-0000-0000-000006000000}"/>
  </cellStyles>
  <dxfs count="5">
    <dxf>
      <fill>
        <patternFill patternType="solid">
          <bgColor rgb="FF339966"/>
        </patternFill>
      </fill>
    </dxf>
    <dxf>
      <fill>
        <patternFill>
          <bgColor rgb="FFCCFFCC"/>
        </patternFill>
      </fill>
    </dxf>
    <dxf>
      <fill>
        <patternFill>
          <bgColor rgb="FFFF99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Trends in Framework Success Rates</a:t>
            </a:r>
          </a:p>
        </c:rich>
      </c:tx>
      <c:layout>
        <c:manualLayout>
          <c:xMode val="edge"/>
          <c:yMode val="edge"/>
          <c:x val="0.10099080119728866"/>
          <c:y val="2.9660532764896101E-2"/>
        </c:manualLayout>
      </c:layout>
      <c:overlay val="0"/>
    </c:title>
    <c:autoTitleDeleted val="0"/>
    <c:plotArea>
      <c:layout/>
      <c:barChart>
        <c:barDir val="col"/>
        <c:grouping val="stacked"/>
        <c:varyColors val="0"/>
        <c:ser>
          <c:idx val="0"/>
          <c:order val="0"/>
          <c:tx>
            <c:strRef>
              <c:f>LOR!$I$2</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LOR!$I$3:$I$12</c:f>
              <c:numCache>
                <c:formatCode>0%</c:formatCode>
                <c:ptCount val="10"/>
                <c:pt idx="1">
                  <c:v>0.7</c:v>
                </c:pt>
                <c:pt idx="4">
                  <c:v>0.74</c:v>
                </c:pt>
                <c:pt idx="7">
                  <c:v>0.78</c:v>
                </c:pt>
              </c:numCache>
            </c:numRef>
          </c:val>
          <c:extLst>
            <c:ext xmlns:c16="http://schemas.microsoft.com/office/drawing/2014/chart" uri="{C3380CC4-5D6E-409C-BE32-E72D297353CC}">
              <c16:uniqueId val="{00000000-BAFC-46E6-A05A-FB3C3C85EA7B}"/>
            </c:ext>
          </c:extLst>
        </c:ser>
        <c:ser>
          <c:idx val="1"/>
          <c:order val="1"/>
          <c:tx>
            <c:strRef>
              <c:f>LOR!$J$2</c:f>
              <c:strCache>
                <c:ptCount val="1"/>
                <c:pt idx="0">
                  <c:v>Sector Framework Success Rate</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LOR!$J$3:$J$12</c:f>
              <c:numCache>
                <c:formatCode>General</c:formatCode>
                <c:ptCount val="10"/>
                <c:pt idx="2" formatCode="0%">
                  <c:v>0.72</c:v>
                </c:pt>
                <c:pt idx="5" formatCode="0%">
                  <c:v>0.74</c:v>
                </c:pt>
                <c:pt idx="8" formatCode="0%">
                  <c:v>0.77</c:v>
                </c:pt>
              </c:numCache>
            </c:numRef>
          </c:val>
          <c:extLst>
            <c:ext xmlns:c16="http://schemas.microsoft.com/office/drawing/2014/chart" uri="{C3380CC4-5D6E-409C-BE32-E72D297353CC}">
              <c16:uniqueId val="{00000001-BAFC-46E6-A05A-FB3C3C85EA7B}"/>
            </c:ext>
          </c:extLst>
        </c:ser>
        <c:ser>
          <c:idx val="2"/>
          <c:order val="2"/>
          <c:tx>
            <c:strRef>
              <c:f>LOR!$K$2</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LOR!$K$3:$K$12</c:f>
              <c:numCache>
                <c:formatCode>General</c:formatCode>
                <c:ptCount val="10"/>
              </c:numCache>
            </c:numRef>
          </c:val>
          <c:extLst>
            <c:ext xmlns:c16="http://schemas.microsoft.com/office/drawing/2014/chart" uri="{C3380CC4-5D6E-409C-BE32-E72D297353CC}">
              <c16:uniqueId val="{00000002-BAFC-46E6-A05A-FB3C3C85EA7B}"/>
            </c:ext>
          </c:extLst>
        </c:ser>
        <c:ser>
          <c:idx val="3"/>
          <c:order val="3"/>
          <c:tx>
            <c:strRef>
              <c:f>LOR!$L$2</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LOR!$L$3:$L$12</c:f>
              <c:numCache>
                <c:formatCode>General</c:formatCode>
                <c:ptCount val="10"/>
              </c:numCache>
            </c:numRef>
          </c:val>
          <c:extLst>
            <c:ext xmlns:c16="http://schemas.microsoft.com/office/drawing/2014/chart" uri="{C3380CC4-5D6E-409C-BE32-E72D297353CC}">
              <c16:uniqueId val="{00000003-BAFC-46E6-A05A-FB3C3C85EA7B}"/>
            </c:ext>
          </c:extLst>
        </c:ser>
        <c:ser>
          <c:idx val="4"/>
          <c:order val="4"/>
          <c:tx>
            <c:strRef>
              <c:f>LOR!$M$2</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LOR!$M$3:$M$12</c:f>
              <c:numCache>
                <c:formatCode>General</c:formatCode>
                <c:ptCount val="10"/>
              </c:numCache>
            </c:numRef>
          </c:val>
          <c:extLst>
            <c:ext xmlns:c16="http://schemas.microsoft.com/office/drawing/2014/chart" uri="{C3380CC4-5D6E-409C-BE32-E72D297353CC}">
              <c16:uniqueId val="{00000004-BAFC-46E6-A05A-FB3C3C85EA7B}"/>
            </c:ext>
          </c:extLst>
        </c:ser>
        <c:ser>
          <c:idx val="5"/>
          <c:order val="5"/>
          <c:tx>
            <c:strRef>
              <c:f>LOR!$N$2</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LOR!$N$3:$N$12</c:f>
              <c:numCache>
                <c:formatCode>General</c:formatCode>
                <c:ptCount val="10"/>
              </c:numCache>
            </c:numRef>
          </c:val>
          <c:extLst>
            <c:ext xmlns:c16="http://schemas.microsoft.com/office/drawing/2014/chart" uri="{C3380CC4-5D6E-409C-BE32-E72D297353CC}">
              <c16:uniqueId val="{00000005-BAFC-46E6-A05A-FB3C3C85EA7B}"/>
            </c:ext>
          </c:extLst>
        </c:ser>
        <c:dLbls>
          <c:showLegendKey val="0"/>
          <c:showVal val="0"/>
          <c:showCatName val="0"/>
          <c:showSerName val="0"/>
          <c:showPercent val="0"/>
          <c:showBubbleSize val="0"/>
        </c:dLbls>
        <c:gapWidth val="0"/>
        <c:overlap val="100"/>
        <c:axId val="222996736"/>
        <c:axId val="223002624"/>
      </c:barChart>
      <c:barChart>
        <c:barDir val="col"/>
        <c:grouping val="stacked"/>
        <c:varyColors val="0"/>
        <c:ser>
          <c:idx val="6"/>
          <c:order val="6"/>
          <c:invertIfNegative val="0"/>
          <c:cat>
            <c:strRef>
              <c:f>(LOR!$H$4,LOR!$H$7,LOR!$H$10)</c:f>
              <c:strCache>
                <c:ptCount val="3"/>
                <c:pt idx="0">
                  <c:v>2022/23</c:v>
                </c:pt>
                <c:pt idx="1">
                  <c:v>2023/24</c:v>
                </c:pt>
                <c:pt idx="2">
                  <c:v>2024/25</c:v>
                </c:pt>
              </c:strCache>
            </c:strRef>
          </c:cat>
          <c:val>
            <c:numRef>
              <c:f>LOR!$O$3:$O$5</c:f>
              <c:numCache>
                <c:formatCode>General</c:formatCode>
                <c:ptCount val="3"/>
              </c:numCache>
            </c:numRef>
          </c:val>
          <c:extLst>
            <c:ext xmlns:c16="http://schemas.microsoft.com/office/drawing/2014/chart" uri="{C3380CC4-5D6E-409C-BE32-E72D297353CC}">
              <c16:uniqueId val="{00000006-BAFC-46E6-A05A-FB3C3C85EA7B}"/>
            </c:ext>
          </c:extLst>
        </c:ser>
        <c:dLbls>
          <c:showLegendKey val="0"/>
          <c:showVal val="0"/>
          <c:showCatName val="0"/>
          <c:showSerName val="0"/>
          <c:showPercent val="0"/>
          <c:showBubbleSize val="0"/>
        </c:dLbls>
        <c:gapWidth val="0"/>
        <c:overlap val="100"/>
        <c:axId val="223004160"/>
        <c:axId val="223005696"/>
      </c:barChart>
      <c:catAx>
        <c:axId val="222996736"/>
        <c:scaling>
          <c:orientation val="minMax"/>
        </c:scaling>
        <c:delete val="0"/>
        <c:axPos val="t"/>
        <c:numFmt formatCode="General" sourceLinked="1"/>
        <c:majorTickMark val="none"/>
        <c:minorTickMark val="none"/>
        <c:tickLblPos val="nextTo"/>
        <c:spPr>
          <a:ln>
            <a:solidFill>
              <a:schemeClr val="tx1"/>
            </a:solidFill>
          </a:ln>
        </c:spPr>
        <c:txPr>
          <a:bodyPr/>
          <a:lstStyle/>
          <a:p>
            <a:pPr>
              <a:defRPr>
                <a:solidFill>
                  <a:schemeClr val="bg1"/>
                </a:solidFill>
                <a:latin typeface="Arial" panose="020B0604020202020204" pitchFamily="34" charset="0"/>
                <a:cs typeface="Arial" panose="020B0604020202020204" pitchFamily="34" charset="0"/>
              </a:defRPr>
            </a:pPr>
            <a:endParaRPr lang="en-US"/>
          </a:p>
        </c:txPr>
        <c:crossAx val="223002624"/>
        <c:crosses val="max"/>
        <c:auto val="1"/>
        <c:lblAlgn val="ctr"/>
        <c:lblOffset val="100"/>
        <c:noMultiLvlLbl val="0"/>
      </c:catAx>
      <c:valAx>
        <c:axId val="223002624"/>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2996736"/>
        <c:crosses val="autoZero"/>
        <c:crossBetween val="midCat"/>
        <c:majorUnit val="0.2"/>
      </c:valAx>
      <c:catAx>
        <c:axId val="223004160"/>
        <c:scaling>
          <c:orientation val="minMax"/>
        </c:scaling>
        <c:delete val="0"/>
        <c:axPos val="b"/>
        <c:numFmt formatCode="General"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223005696"/>
        <c:crosses val="autoZero"/>
        <c:auto val="1"/>
        <c:lblAlgn val="ctr"/>
        <c:lblOffset val="100"/>
        <c:noMultiLvlLbl val="0"/>
      </c:catAx>
      <c:valAx>
        <c:axId val="223005696"/>
        <c:scaling>
          <c:orientation val="minMax"/>
        </c:scaling>
        <c:delete val="1"/>
        <c:axPos val="r"/>
        <c:numFmt formatCode="General" sourceLinked="1"/>
        <c:majorTickMark val="out"/>
        <c:minorTickMark val="none"/>
        <c:tickLblPos val="nextTo"/>
        <c:crossAx val="223004160"/>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5370455258557576"/>
          <c:y val="0.91071098156929275"/>
          <c:w val="0.43257959927684564"/>
          <c:h val="6.2847986543118628E-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Trends in</a:t>
            </a:r>
            <a:r>
              <a:rPr lang="en-GB" baseline="0"/>
              <a:t> Learning Activity </a:t>
            </a:r>
            <a:r>
              <a:rPr lang="en-GB"/>
              <a:t>Success Rates</a:t>
            </a:r>
          </a:p>
        </c:rich>
      </c:tx>
      <c:layout>
        <c:manualLayout>
          <c:xMode val="edge"/>
          <c:yMode val="edge"/>
          <c:x val="0.10351845488004702"/>
          <c:y val="2.9660242745899856E-2"/>
        </c:manualLayout>
      </c:layout>
      <c:overlay val="0"/>
    </c:title>
    <c:autoTitleDeleted val="0"/>
    <c:plotArea>
      <c:layout/>
      <c:barChart>
        <c:barDir val="col"/>
        <c:grouping val="stacked"/>
        <c:varyColors val="0"/>
        <c:ser>
          <c:idx val="0"/>
          <c:order val="0"/>
          <c:tx>
            <c:strRef>
              <c:f>LOR!$I$14</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LOR!$I$15:$I$24</c:f>
              <c:numCache>
                <c:formatCode>0%</c:formatCode>
                <c:ptCount val="10"/>
                <c:pt idx="1">
                  <c:v>0.71</c:v>
                </c:pt>
                <c:pt idx="4">
                  <c:v>0.73</c:v>
                </c:pt>
                <c:pt idx="7">
                  <c:v>0.77</c:v>
                </c:pt>
              </c:numCache>
            </c:numRef>
          </c:val>
          <c:extLst>
            <c:ext xmlns:c16="http://schemas.microsoft.com/office/drawing/2014/chart" uri="{C3380CC4-5D6E-409C-BE32-E72D297353CC}">
              <c16:uniqueId val="{00000000-B4DC-42B3-96B2-23C69EECFDC4}"/>
            </c:ext>
          </c:extLst>
        </c:ser>
        <c:ser>
          <c:idx val="1"/>
          <c:order val="1"/>
          <c:tx>
            <c:strRef>
              <c:f>LOR!$J$14</c:f>
              <c:strCache>
                <c:ptCount val="1"/>
                <c:pt idx="0">
                  <c:v>Sector Success Rate</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LOR!$J$15:$J$23</c:f>
              <c:numCache>
                <c:formatCode>General</c:formatCode>
                <c:ptCount val="9"/>
                <c:pt idx="2" formatCode="0%">
                  <c:v>0.72</c:v>
                </c:pt>
                <c:pt idx="5" formatCode="0%">
                  <c:v>0.73</c:v>
                </c:pt>
                <c:pt idx="8" formatCode="0%">
                  <c:v>0.77</c:v>
                </c:pt>
              </c:numCache>
            </c:numRef>
          </c:val>
          <c:extLst>
            <c:ext xmlns:c16="http://schemas.microsoft.com/office/drawing/2014/chart" uri="{C3380CC4-5D6E-409C-BE32-E72D297353CC}">
              <c16:uniqueId val="{00000001-B4DC-42B3-96B2-23C69EECFDC4}"/>
            </c:ext>
          </c:extLst>
        </c:ser>
        <c:ser>
          <c:idx val="2"/>
          <c:order val="2"/>
          <c:tx>
            <c:strRef>
              <c:f>LOR!$K$14</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LOR!$K$15:$K$24</c:f>
              <c:numCache>
                <c:formatCode>General</c:formatCode>
                <c:ptCount val="10"/>
              </c:numCache>
            </c:numRef>
          </c:val>
          <c:extLst>
            <c:ext xmlns:c16="http://schemas.microsoft.com/office/drawing/2014/chart" uri="{C3380CC4-5D6E-409C-BE32-E72D297353CC}">
              <c16:uniqueId val="{00000002-B4DC-42B3-96B2-23C69EECFDC4}"/>
            </c:ext>
          </c:extLst>
        </c:ser>
        <c:ser>
          <c:idx val="3"/>
          <c:order val="3"/>
          <c:tx>
            <c:strRef>
              <c:f>LOR!$L$14</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LOR!$L$15:$L$23</c:f>
              <c:numCache>
                <c:formatCode>General</c:formatCode>
                <c:ptCount val="9"/>
              </c:numCache>
            </c:numRef>
          </c:val>
          <c:extLst>
            <c:ext xmlns:c16="http://schemas.microsoft.com/office/drawing/2014/chart" uri="{C3380CC4-5D6E-409C-BE32-E72D297353CC}">
              <c16:uniqueId val="{00000003-B4DC-42B3-96B2-23C69EECFDC4}"/>
            </c:ext>
          </c:extLst>
        </c:ser>
        <c:ser>
          <c:idx val="4"/>
          <c:order val="4"/>
          <c:tx>
            <c:strRef>
              <c:f>LOR!$M$14</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LOR!$M$15:$M$24</c:f>
              <c:numCache>
                <c:formatCode>General</c:formatCode>
                <c:ptCount val="10"/>
              </c:numCache>
            </c:numRef>
          </c:val>
          <c:extLst>
            <c:ext xmlns:c16="http://schemas.microsoft.com/office/drawing/2014/chart" uri="{C3380CC4-5D6E-409C-BE32-E72D297353CC}">
              <c16:uniqueId val="{00000004-B4DC-42B3-96B2-23C69EECFDC4}"/>
            </c:ext>
          </c:extLst>
        </c:ser>
        <c:ser>
          <c:idx val="5"/>
          <c:order val="5"/>
          <c:tx>
            <c:strRef>
              <c:f>LOR!$N$14</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2022/23</c:v>
                </c:pt>
                <c:pt idx="1">
                  <c:v>2023/24</c:v>
                </c:pt>
                <c:pt idx="2">
                  <c:v>2024/25</c:v>
                </c:pt>
              </c:strCache>
            </c:strRef>
          </c:cat>
          <c:val>
            <c:numRef>
              <c:f>LOR!$N$15:$N$24</c:f>
              <c:numCache>
                <c:formatCode>General</c:formatCode>
                <c:ptCount val="10"/>
              </c:numCache>
            </c:numRef>
          </c:val>
          <c:extLst>
            <c:ext xmlns:c16="http://schemas.microsoft.com/office/drawing/2014/chart" uri="{C3380CC4-5D6E-409C-BE32-E72D297353CC}">
              <c16:uniqueId val="{00000005-B4DC-42B3-96B2-23C69EECFDC4}"/>
            </c:ext>
          </c:extLst>
        </c:ser>
        <c:dLbls>
          <c:showLegendKey val="0"/>
          <c:showVal val="0"/>
          <c:showCatName val="0"/>
          <c:showSerName val="0"/>
          <c:showPercent val="0"/>
          <c:showBubbleSize val="0"/>
        </c:dLbls>
        <c:gapWidth val="0"/>
        <c:overlap val="100"/>
        <c:axId val="223020928"/>
        <c:axId val="223022464"/>
      </c:barChart>
      <c:barChart>
        <c:barDir val="col"/>
        <c:grouping val="stacked"/>
        <c:varyColors val="0"/>
        <c:ser>
          <c:idx val="6"/>
          <c:order val="6"/>
          <c:invertIfNegative val="0"/>
          <c:cat>
            <c:strRef>
              <c:f>(LOR!$H$4,LOR!$H$7,LOR!$H$10)</c:f>
              <c:strCache>
                <c:ptCount val="3"/>
                <c:pt idx="0">
                  <c:v>2022/23</c:v>
                </c:pt>
                <c:pt idx="1">
                  <c:v>2023/24</c:v>
                </c:pt>
                <c:pt idx="2">
                  <c:v>2024/25</c:v>
                </c:pt>
              </c:strCache>
            </c:strRef>
          </c:cat>
          <c:val>
            <c:numRef>
              <c:f>LOR!$O$3:$O$5</c:f>
              <c:numCache>
                <c:formatCode>General</c:formatCode>
                <c:ptCount val="3"/>
              </c:numCache>
            </c:numRef>
          </c:val>
          <c:extLst>
            <c:ext xmlns:c16="http://schemas.microsoft.com/office/drawing/2014/chart" uri="{C3380CC4-5D6E-409C-BE32-E72D297353CC}">
              <c16:uniqueId val="{00000006-B4DC-42B3-96B2-23C69EECFDC4}"/>
            </c:ext>
          </c:extLst>
        </c:ser>
        <c:dLbls>
          <c:showLegendKey val="0"/>
          <c:showVal val="0"/>
          <c:showCatName val="0"/>
          <c:showSerName val="0"/>
          <c:showPercent val="0"/>
          <c:showBubbleSize val="0"/>
        </c:dLbls>
        <c:gapWidth val="0"/>
        <c:overlap val="100"/>
        <c:axId val="223028352"/>
        <c:axId val="223029888"/>
      </c:barChart>
      <c:catAx>
        <c:axId val="223020928"/>
        <c:scaling>
          <c:orientation val="minMax"/>
        </c:scaling>
        <c:delete val="0"/>
        <c:axPos val="t"/>
        <c:numFmt formatCode="General" sourceLinked="1"/>
        <c:majorTickMark val="none"/>
        <c:minorTickMark val="none"/>
        <c:tickLblPos val="nextTo"/>
        <c:spPr>
          <a:ln>
            <a:solidFill>
              <a:schemeClr val="tx1"/>
            </a:solidFill>
          </a:ln>
        </c:spPr>
        <c:txPr>
          <a:bodyPr/>
          <a:lstStyle/>
          <a:p>
            <a:pPr>
              <a:defRPr>
                <a:solidFill>
                  <a:schemeClr val="bg1"/>
                </a:solidFill>
                <a:latin typeface="Arial" panose="020B0604020202020204" pitchFamily="34" charset="0"/>
                <a:cs typeface="Arial" panose="020B0604020202020204" pitchFamily="34" charset="0"/>
              </a:defRPr>
            </a:pPr>
            <a:endParaRPr lang="en-US"/>
          </a:p>
        </c:txPr>
        <c:crossAx val="223022464"/>
        <c:crosses val="max"/>
        <c:auto val="1"/>
        <c:lblAlgn val="ctr"/>
        <c:lblOffset val="100"/>
        <c:noMultiLvlLbl val="0"/>
      </c:catAx>
      <c:valAx>
        <c:axId val="223022464"/>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3020928"/>
        <c:crosses val="autoZero"/>
        <c:crossBetween val="midCat"/>
        <c:majorUnit val="0.2"/>
      </c:valAx>
      <c:catAx>
        <c:axId val="223028352"/>
        <c:scaling>
          <c:orientation val="minMax"/>
        </c:scaling>
        <c:delete val="0"/>
        <c:axPos val="b"/>
        <c:numFmt formatCode="General" sourceLinked="1"/>
        <c:majorTickMark val="out"/>
        <c:minorTickMark val="none"/>
        <c:tickLblPos val="nextTo"/>
        <c:spPr>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3029888"/>
        <c:crosses val="autoZero"/>
        <c:auto val="1"/>
        <c:lblAlgn val="ctr"/>
        <c:lblOffset val="100"/>
        <c:noMultiLvlLbl val="0"/>
      </c:catAx>
      <c:valAx>
        <c:axId val="223029888"/>
        <c:scaling>
          <c:orientation val="minMax"/>
        </c:scaling>
        <c:delete val="1"/>
        <c:axPos val="r"/>
        <c:numFmt formatCode="General" sourceLinked="1"/>
        <c:majorTickMark val="out"/>
        <c:minorTickMark val="none"/>
        <c:tickLblPos val="nextTo"/>
        <c:crossAx val="223028352"/>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6433579863238158"/>
          <c:y val="0.91071098156929275"/>
          <c:w val="0.33718358260245929"/>
          <c:h val="6.7043401342787967E-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Providers!$A$1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2409825</xdr:colOff>
      <xdr:row>0</xdr:row>
      <xdr:rowOff>1547297</xdr:rowOff>
    </xdr:to>
    <xdr:pic>
      <xdr:nvPicPr>
        <xdr:cNvPr id="3" name="Picture 2">
          <a:extLst>
            <a:ext uri="{FF2B5EF4-FFF2-40B4-BE49-F238E27FC236}">
              <a16:creationId xmlns:a16="http://schemas.microsoft.com/office/drawing/2014/main" id="{9BAB35BD-E4DE-4E82-A429-7BF5D2A06B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09825" cy="1547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xdr:row>
          <xdr:rowOff>12700</xdr:rowOff>
        </xdr:from>
        <xdr:to>
          <xdr:col>5</xdr:col>
          <xdr:colOff>0</xdr:colOff>
          <xdr:row>17</xdr:row>
          <xdr:rowOff>57150</xdr:rowOff>
        </xdr:to>
        <xdr:sp macro="" textlink="">
          <xdr:nvSpPr>
            <xdr:cNvPr id="2232321" name="Group Box 1" hidden="1">
              <a:extLst>
                <a:ext uri="{63B3BB69-23CF-44E3-9099-C40C66FF867C}">
                  <a14:compatExt spid="_x0000_s2232321"/>
                </a:ext>
                <a:ext uri="{FF2B5EF4-FFF2-40B4-BE49-F238E27FC236}">
                  <a16:creationId xmlns:a16="http://schemas.microsoft.com/office/drawing/2014/main" id="{00000000-0008-0000-0100-000001102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Select Work Based Learning Provider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2</xdr:row>
          <xdr:rowOff>38100</xdr:rowOff>
        </xdr:from>
        <xdr:to>
          <xdr:col>4</xdr:col>
          <xdr:colOff>647700</xdr:colOff>
          <xdr:row>3</xdr:row>
          <xdr:rowOff>50800</xdr:rowOff>
        </xdr:to>
        <xdr:sp macro="" textlink="">
          <xdr:nvSpPr>
            <xdr:cNvPr id="2232322" name="Option Button 2" hidden="1">
              <a:extLst>
                <a:ext uri="{63B3BB69-23CF-44E3-9099-C40C66FF867C}">
                  <a14:compatExt spid="_x0000_s2232322"/>
                </a:ext>
                <a:ext uri="{FF2B5EF4-FFF2-40B4-BE49-F238E27FC236}">
                  <a16:creationId xmlns:a16="http://schemas.microsoft.com/office/drawing/2014/main" id="{00000000-0008-0000-0100-000002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ACT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xdr:row>
          <xdr:rowOff>146050</xdr:rowOff>
        </xdr:from>
        <xdr:to>
          <xdr:col>4</xdr:col>
          <xdr:colOff>647700</xdr:colOff>
          <xdr:row>4</xdr:row>
          <xdr:rowOff>152400</xdr:rowOff>
        </xdr:to>
        <xdr:sp macro="" textlink="">
          <xdr:nvSpPr>
            <xdr:cNvPr id="2232323" name="Option Button 3" hidden="1">
              <a:extLst>
                <a:ext uri="{63B3BB69-23CF-44E3-9099-C40C66FF867C}">
                  <a14:compatExt spid="_x0000_s2232323"/>
                </a:ext>
                <a:ext uri="{FF2B5EF4-FFF2-40B4-BE49-F238E27FC236}">
                  <a16:creationId xmlns:a16="http://schemas.microsoft.com/office/drawing/2014/main" id="{00000000-0008-0000-0100-000003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Cambrian Training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5</xdr:row>
          <xdr:rowOff>57150</xdr:rowOff>
        </xdr:from>
        <xdr:to>
          <xdr:col>4</xdr:col>
          <xdr:colOff>647700</xdr:colOff>
          <xdr:row>6</xdr:row>
          <xdr:rowOff>69850</xdr:rowOff>
        </xdr:to>
        <xdr:sp macro="" textlink="">
          <xdr:nvSpPr>
            <xdr:cNvPr id="2232324" name="Option Button 4" hidden="1">
              <a:extLst>
                <a:ext uri="{63B3BB69-23CF-44E3-9099-C40C66FF867C}">
                  <a14:compatExt spid="_x0000_s2232324"/>
                </a:ext>
                <a:ext uri="{FF2B5EF4-FFF2-40B4-BE49-F238E27FC236}">
                  <a16:creationId xmlns:a16="http://schemas.microsoft.com/office/drawing/2014/main" id="{00000000-0008-0000-0100-000004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ITEC Training Solutions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6</xdr:row>
          <xdr:rowOff>152400</xdr:rowOff>
        </xdr:from>
        <xdr:to>
          <xdr:col>4</xdr:col>
          <xdr:colOff>647700</xdr:colOff>
          <xdr:row>7</xdr:row>
          <xdr:rowOff>165100</xdr:rowOff>
        </xdr:to>
        <xdr:sp macro="" textlink="">
          <xdr:nvSpPr>
            <xdr:cNvPr id="2232325" name="Option Button 5" hidden="1">
              <a:extLst>
                <a:ext uri="{63B3BB69-23CF-44E3-9099-C40C66FF867C}">
                  <a14:compatExt spid="_x0000_s2232325"/>
                </a:ext>
                <a:ext uri="{FF2B5EF4-FFF2-40B4-BE49-F238E27FC236}">
                  <a16:creationId xmlns:a16="http://schemas.microsoft.com/office/drawing/2014/main" id="{00000000-0008-0000-0100-000005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Grwp Llandrillo Menai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8</xdr:row>
          <xdr:rowOff>57150</xdr:rowOff>
        </xdr:from>
        <xdr:to>
          <xdr:col>4</xdr:col>
          <xdr:colOff>647700</xdr:colOff>
          <xdr:row>9</xdr:row>
          <xdr:rowOff>69850</xdr:rowOff>
        </xdr:to>
        <xdr:sp macro="" textlink="">
          <xdr:nvSpPr>
            <xdr:cNvPr id="2232326" name="Option Button 6" hidden="1">
              <a:extLst>
                <a:ext uri="{63B3BB69-23CF-44E3-9099-C40C66FF867C}">
                  <a14:compatExt spid="_x0000_s2232326"/>
                </a:ext>
                <a:ext uri="{FF2B5EF4-FFF2-40B4-BE49-F238E27FC236}">
                  <a16:creationId xmlns:a16="http://schemas.microsoft.com/office/drawing/2014/main" id="{00000000-0008-0000-0100-000006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Pembrokeshire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xdr:row>
          <xdr:rowOff>152400</xdr:rowOff>
        </xdr:from>
        <xdr:to>
          <xdr:col>4</xdr:col>
          <xdr:colOff>647700</xdr:colOff>
          <xdr:row>10</xdr:row>
          <xdr:rowOff>165100</xdr:rowOff>
        </xdr:to>
        <xdr:sp macro="" textlink="">
          <xdr:nvSpPr>
            <xdr:cNvPr id="2232327" name="Option Button 7" hidden="1">
              <a:extLst>
                <a:ext uri="{63B3BB69-23CF-44E3-9099-C40C66FF867C}">
                  <a14:compatExt spid="_x0000_s2232327"/>
                </a:ext>
                <a:ext uri="{FF2B5EF4-FFF2-40B4-BE49-F238E27FC236}">
                  <a16:creationId xmlns:a16="http://schemas.microsoft.com/office/drawing/2014/main" id="{00000000-0008-0000-0100-000007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Gower College Swansea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11</xdr:row>
          <xdr:rowOff>50800</xdr:rowOff>
        </xdr:from>
        <xdr:to>
          <xdr:col>4</xdr:col>
          <xdr:colOff>647700</xdr:colOff>
          <xdr:row>12</xdr:row>
          <xdr:rowOff>57150</xdr:rowOff>
        </xdr:to>
        <xdr:sp macro="" textlink="">
          <xdr:nvSpPr>
            <xdr:cNvPr id="2232328" name="Option Button 8" hidden="1">
              <a:extLst>
                <a:ext uri="{63B3BB69-23CF-44E3-9099-C40C66FF867C}">
                  <a14:compatExt spid="_x0000_s2232328"/>
                </a:ext>
                <a:ext uri="{FF2B5EF4-FFF2-40B4-BE49-F238E27FC236}">
                  <a16:creationId xmlns:a16="http://schemas.microsoft.com/office/drawing/2014/main" id="{00000000-0008-0000-0100-000008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Educ8 Training Group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12</xdr:row>
          <xdr:rowOff>152400</xdr:rowOff>
        </xdr:from>
        <xdr:to>
          <xdr:col>4</xdr:col>
          <xdr:colOff>647700</xdr:colOff>
          <xdr:row>13</xdr:row>
          <xdr:rowOff>165100</xdr:rowOff>
        </xdr:to>
        <xdr:sp macro="" textlink="">
          <xdr:nvSpPr>
            <xdr:cNvPr id="2232329" name="Option Button 9" hidden="1">
              <a:extLst>
                <a:ext uri="{63B3BB69-23CF-44E3-9099-C40C66FF867C}">
                  <a14:compatExt spid="_x0000_s2232329"/>
                </a:ext>
                <a:ext uri="{FF2B5EF4-FFF2-40B4-BE49-F238E27FC236}">
                  <a16:creationId xmlns:a16="http://schemas.microsoft.com/office/drawing/2014/main" id="{00000000-0008-0000-0100-000009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Neath Port Talbot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14</xdr:row>
          <xdr:rowOff>50800</xdr:rowOff>
        </xdr:from>
        <xdr:to>
          <xdr:col>4</xdr:col>
          <xdr:colOff>647700</xdr:colOff>
          <xdr:row>15</xdr:row>
          <xdr:rowOff>57150</xdr:rowOff>
        </xdr:to>
        <xdr:sp macro="" textlink="">
          <xdr:nvSpPr>
            <xdr:cNvPr id="2232330" name="Option Button 10" hidden="1">
              <a:extLst>
                <a:ext uri="{63B3BB69-23CF-44E3-9099-C40C66FF867C}">
                  <a14:compatExt spid="_x0000_s2232330"/>
                </a:ext>
                <a:ext uri="{FF2B5EF4-FFF2-40B4-BE49-F238E27FC236}">
                  <a16:creationId xmlns:a16="http://schemas.microsoft.com/office/drawing/2014/main" id="{00000000-0008-0000-0100-00000A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Cardiff and Vale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xdr:row>
          <xdr:rowOff>146050</xdr:rowOff>
        </xdr:from>
        <xdr:to>
          <xdr:col>4</xdr:col>
          <xdr:colOff>647700</xdr:colOff>
          <xdr:row>16</xdr:row>
          <xdr:rowOff>152400</xdr:rowOff>
        </xdr:to>
        <xdr:sp macro="" textlink="">
          <xdr:nvSpPr>
            <xdr:cNvPr id="2232331" name="Option Button 11" hidden="1">
              <a:extLst>
                <a:ext uri="{63B3BB69-23CF-44E3-9099-C40C66FF867C}">
                  <a14:compatExt spid="_x0000_s2232331"/>
                </a:ext>
                <a:ext uri="{FF2B5EF4-FFF2-40B4-BE49-F238E27FC236}">
                  <a16:creationId xmlns:a16="http://schemas.microsoft.com/office/drawing/2014/main" id="{00000000-0008-0000-0100-00000B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Coleg Cambria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173038</xdr:colOff>
      <xdr:row>2</xdr:row>
      <xdr:rowOff>161926</xdr:rowOff>
    </xdr:from>
    <xdr:to>
      <xdr:col>1</xdr:col>
      <xdr:colOff>2208213</xdr:colOff>
      <xdr:row>20</xdr:row>
      <xdr:rowOff>182563</xdr:rowOff>
    </xdr:to>
    <xdr:graphicFrame macro="">
      <xdr:nvGraphicFramePr>
        <xdr:cNvPr id="1269996" name="Chart 4">
          <a:extLst>
            <a:ext uri="{FF2B5EF4-FFF2-40B4-BE49-F238E27FC236}">
              <a16:creationId xmlns:a16="http://schemas.microsoft.com/office/drawing/2014/main" id="{00000000-0008-0000-0200-0000EC60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2338387</xdr:colOff>
      <xdr:row>2</xdr:row>
      <xdr:rowOff>168276</xdr:rowOff>
    </xdr:from>
    <xdr:to>
      <xdr:col>5</xdr:col>
      <xdr:colOff>1766887</xdr:colOff>
      <xdr:row>20</xdr:row>
      <xdr:rowOff>185738</xdr:rowOff>
    </xdr:to>
    <xdr:graphicFrame macro="">
      <xdr:nvGraphicFramePr>
        <xdr:cNvPr id="1269997" name="Chart 9">
          <a:extLst>
            <a:ext uri="{FF2B5EF4-FFF2-40B4-BE49-F238E27FC236}">
              <a16:creationId xmlns:a16="http://schemas.microsoft.com/office/drawing/2014/main" id="{00000000-0008-0000-0200-0000ED60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wales/apprenticeship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25"/>
  <sheetViews>
    <sheetView showGridLines="0" tabSelected="1" view="pageBreakPreview" zoomScaleNormal="100" zoomScaleSheetLayoutView="100" workbookViewId="0">
      <selection activeCell="A2" sqref="A2"/>
    </sheetView>
  </sheetViews>
  <sheetFormatPr defaultColWidth="8.84375" defaultRowHeight="15.5" x14ac:dyDescent="0.35"/>
  <cols>
    <col min="1" max="1" width="80.4609375" style="64" customWidth="1"/>
    <col min="2" max="2" width="35.53515625" style="64" customWidth="1"/>
    <col min="3" max="16384" width="8.84375" style="64"/>
  </cols>
  <sheetData>
    <row r="1" spans="1:2" ht="141" customHeight="1" x14ac:dyDescent="0.4">
      <c r="A1" s="82" t="s">
        <v>80</v>
      </c>
    </row>
    <row r="2" spans="1:2" ht="27" customHeight="1" x14ac:dyDescent="0.35">
      <c r="A2" s="100" t="s">
        <v>45</v>
      </c>
    </row>
    <row r="3" spans="1:2" ht="18" x14ac:dyDescent="0.4">
      <c r="A3" s="83" t="s">
        <v>46</v>
      </c>
    </row>
    <row r="4" spans="1:2" ht="46.5" x14ac:dyDescent="0.35">
      <c r="A4" s="85" t="s">
        <v>72</v>
      </c>
    </row>
    <row r="5" spans="1:2" x14ac:dyDescent="0.35">
      <c r="A5" s="85"/>
    </row>
    <row r="6" spans="1:2" ht="31" x14ac:dyDescent="0.35">
      <c r="A6" s="85" t="s">
        <v>79</v>
      </c>
    </row>
    <row r="7" spans="1:2" ht="35.25" customHeight="1" x14ac:dyDescent="0.4">
      <c r="A7" s="84" t="s">
        <v>47</v>
      </c>
    </row>
    <row r="8" spans="1:2" ht="77.5" x14ac:dyDescent="0.35">
      <c r="A8" s="85" t="s">
        <v>56</v>
      </c>
    </row>
    <row r="9" spans="1:2" ht="62" x14ac:dyDescent="0.35">
      <c r="A9" s="85" t="s">
        <v>57</v>
      </c>
    </row>
    <row r="10" spans="1:2" ht="28.5" customHeight="1" x14ac:dyDescent="0.4">
      <c r="A10" s="84" t="s">
        <v>48</v>
      </c>
    </row>
    <row r="11" spans="1:2" ht="31.5" thickBot="1" x14ac:dyDescent="0.4">
      <c r="A11" s="86" t="s">
        <v>58</v>
      </c>
    </row>
    <row r="12" spans="1:2" ht="60.75" customHeight="1" x14ac:dyDescent="0.35">
      <c r="A12" s="66" t="s">
        <v>49</v>
      </c>
      <c r="B12" s="67"/>
    </row>
    <row r="13" spans="1:2" ht="28.5" thickBot="1" x14ac:dyDescent="0.4">
      <c r="A13" s="68" t="s">
        <v>59</v>
      </c>
      <c r="B13" s="67"/>
    </row>
    <row r="14" spans="1:2" ht="25.5" customHeight="1" x14ac:dyDescent="0.35">
      <c r="A14" s="69" t="s">
        <v>50</v>
      </c>
    </row>
    <row r="15" spans="1:2" x14ac:dyDescent="0.35">
      <c r="A15" s="86" t="s">
        <v>61</v>
      </c>
    </row>
    <row r="16" spans="1:2" ht="57" customHeight="1" x14ac:dyDescent="0.35">
      <c r="A16" s="81" t="s">
        <v>55</v>
      </c>
      <c r="B16" s="70"/>
    </row>
    <row r="17" spans="1:2" ht="54.75" customHeight="1" x14ac:dyDescent="0.35">
      <c r="A17" s="81" t="s">
        <v>60</v>
      </c>
      <c r="B17" s="71"/>
    </row>
    <row r="18" spans="1:2" ht="31.5" customHeight="1" x14ac:dyDescent="0.35">
      <c r="A18" s="73" t="s">
        <v>51</v>
      </c>
    </row>
    <row r="19" spans="1:2" ht="93" x14ac:dyDescent="0.35">
      <c r="A19" s="72" t="s">
        <v>68</v>
      </c>
      <c r="B19" s="72"/>
    </row>
    <row r="20" spans="1:2" ht="54" customHeight="1" x14ac:dyDescent="0.35">
      <c r="A20" s="74" t="s">
        <v>69</v>
      </c>
      <c r="B20" s="72"/>
    </row>
    <row r="21" spans="1:2" ht="18" x14ac:dyDescent="0.35">
      <c r="A21" s="65" t="s">
        <v>52</v>
      </c>
    </row>
    <row r="22" spans="1:2" ht="31" x14ac:dyDescent="0.35">
      <c r="A22" s="74" t="s">
        <v>73</v>
      </c>
      <c r="B22" s="75"/>
    </row>
    <row r="23" spans="1:2" ht="35.25" customHeight="1" x14ac:dyDescent="0.35">
      <c r="A23" s="74" t="s">
        <v>70</v>
      </c>
      <c r="B23" s="72"/>
    </row>
    <row r="24" spans="1:2" x14ac:dyDescent="0.35">
      <c r="A24" s="76" t="s">
        <v>53</v>
      </c>
    </row>
    <row r="25" spans="1:2" x14ac:dyDescent="0.35">
      <c r="A25" s="75" t="s">
        <v>62</v>
      </c>
    </row>
  </sheetData>
  <hyperlinks>
    <hyperlink ref="A25" r:id="rId1" xr:uid="{00000000-0004-0000-0000-000003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21"/>
  <sheetViews>
    <sheetView showGridLines="0" view="pageBreakPreview" zoomScaleNormal="100" zoomScaleSheetLayoutView="100" workbookViewId="0"/>
  </sheetViews>
  <sheetFormatPr defaultColWidth="0" defaultRowHeight="15.5" zeroHeight="1" x14ac:dyDescent="0.35"/>
  <cols>
    <col min="1" max="1" width="6.84375" style="46" customWidth="1"/>
    <col min="2" max="5" width="8.84375" style="46" customWidth="1"/>
    <col min="6" max="6" width="6.84375" style="46" customWidth="1"/>
    <col min="7" max="16384" width="0" style="46"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1:6" x14ac:dyDescent="0.35"/>
    <row r="18" spans="1:6" x14ac:dyDescent="0.35"/>
    <row r="19" spans="1:6" ht="15" customHeight="1" x14ac:dyDescent="0.35">
      <c r="A19" s="88" t="s">
        <v>33</v>
      </c>
      <c r="B19" s="88"/>
      <c r="C19" s="88"/>
      <c r="D19" s="88"/>
      <c r="E19" s="88"/>
      <c r="F19" s="88"/>
    </row>
    <row r="20" spans="1:6" x14ac:dyDescent="0.35">
      <c r="A20" s="88"/>
      <c r="B20" s="88"/>
      <c r="C20" s="88"/>
      <c r="D20" s="88"/>
      <c r="E20" s="88"/>
      <c r="F20" s="88"/>
    </row>
    <row r="21" spans="1:6" x14ac:dyDescent="0.35">
      <c r="A21" s="88"/>
      <c r="B21" s="88"/>
      <c r="C21" s="88"/>
      <c r="D21" s="88"/>
      <c r="E21" s="88"/>
      <c r="F21" s="88"/>
    </row>
  </sheetData>
  <mergeCells count="1">
    <mergeCell ref="A19:F2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32321" r:id="rId4" name="Group Box 1">
              <controlPr defaultSize="0" autoFill="0" autoPict="0">
                <anchor moveWithCells="1">
                  <from>
                    <xdr:col>1</xdr:col>
                    <xdr:colOff>12700</xdr:colOff>
                    <xdr:row>1</xdr:row>
                    <xdr:rowOff>12700</xdr:rowOff>
                  </from>
                  <to>
                    <xdr:col>5</xdr:col>
                    <xdr:colOff>0</xdr:colOff>
                    <xdr:row>17</xdr:row>
                    <xdr:rowOff>57150</xdr:rowOff>
                  </to>
                </anchor>
              </controlPr>
            </control>
          </mc:Choice>
        </mc:AlternateContent>
        <mc:AlternateContent xmlns:mc="http://schemas.openxmlformats.org/markup-compatibility/2006">
          <mc:Choice Requires="x14">
            <control shapeId="2232322" r:id="rId5" name="Option Button 2">
              <controlPr defaultSize="0" autoFill="0" autoLine="0" autoPict="0">
                <anchor moveWithCells="1">
                  <from>
                    <xdr:col>1</xdr:col>
                    <xdr:colOff>184150</xdr:colOff>
                    <xdr:row>2</xdr:row>
                    <xdr:rowOff>38100</xdr:rowOff>
                  </from>
                  <to>
                    <xdr:col>4</xdr:col>
                    <xdr:colOff>647700</xdr:colOff>
                    <xdr:row>3</xdr:row>
                    <xdr:rowOff>50800</xdr:rowOff>
                  </to>
                </anchor>
              </controlPr>
            </control>
          </mc:Choice>
        </mc:AlternateContent>
        <mc:AlternateContent xmlns:mc="http://schemas.openxmlformats.org/markup-compatibility/2006">
          <mc:Choice Requires="x14">
            <control shapeId="2232323" r:id="rId6" name="Option Button 3">
              <controlPr defaultSize="0" autoFill="0" autoLine="0" autoPict="0">
                <anchor moveWithCells="1">
                  <from>
                    <xdr:col>1</xdr:col>
                    <xdr:colOff>184150</xdr:colOff>
                    <xdr:row>3</xdr:row>
                    <xdr:rowOff>146050</xdr:rowOff>
                  </from>
                  <to>
                    <xdr:col>4</xdr:col>
                    <xdr:colOff>647700</xdr:colOff>
                    <xdr:row>4</xdr:row>
                    <xdr:rowOff>152400</xdr:rowOff>
                  </to>
                </anchor>
              </controlPr>
            </control>
          </mc:Choice>
        </mc:AlternateContent>
        <mc:AlternateContent xmlns:mc="http://schemas.openxmlformats.org/markup-compatibility/2006">
          <mc:Choice Requires="x14">
            <control shapeId="2232324" r:id="rId7" name="Option Button 4">
              <controlPr defaultSize="0" autoFill="0" autoLine="0" autoPict="0">
                <anchor moveWithCells="1">
                  <from>
                    <xdr:col>1</xdr:col>
                    <xdr:colOff>184150</xdr:colOff>
                    <xdr:row>5</xdr:row>
                    <xdr:rowOff>57150</xdr:rowOff>
                  </from>
                  <to>
                    <xdr:col>4</xdr:col>
                    <xdr:colOff>647700</xdr:colOff>
                    <xdr:row>6</xdr:row>
                    <xdr:rowOff>69850</xdr:rowOff>
                  </to>
                </anchor>
              </controlPr>
            </control>
          </mc:Choice>
        </mc:AlternateContent>
        <mc:AlternateContent xmlns:mc="http://schemas.openxmlformats.org/markup-compatibility/2006">
          <mc:Choice Requires="x14">
            <control shapeId="2232325" r:id="rId8" name="Option Button 5">
              <controlPr defaultSize="0" autoFill="0" autoLine="0" autoPict="0">
                <anchor moveWithCells="1">
                  <from>
                    <xdr:col>1</xdr:col>
                    <xdr:colOff>184150</xdr:colOff>
                    <xdr:row>6</xdr:row>
                    <xdr:rowOff>152400</xdr:rowOff>
                  </from>
                  <to>
                    <xdr:col>4</xdr:col>
                    <xdr:colOff>647700</xdr:colOff>
                    <xdr:row>7</xdr:row>
                    <xdr:rowOff>165100</xdr:rowOff>
                  </to>
                </anchor>
              </controlPr>
            </control>
          </mc:Choice>
        </mc:AlternateContent>
        <mc:AlternateContent xmlns:mc="http://schemas.openxmlformats.org/markup-compatibility/2006">
          <mc:Choice Requires="x14">
            <control shapeId="2232326" r:id="rId9" name="Option Button 6">
              <controlPr defaultSize="0" autoFill="0" autoLine="0" autoPict="0">
                <anchor moveWithCells="1">
                  <from>
                    <xdr:col>1</xdr:col>
                    <xdr:colOff>184150</xdr:colOff>
                    <xdr:row>8</xdr:row>
                    <xdr:rowOff>57150</xdr:rowOff>
                  </from>
                  <to>
                    <xdr:col>4</xdr:col>
                    <xdr:colOff>647700</xdr:colOff>
                    <xdr:row>9</xdr:row>
                    <xdr:rowOff>69850</xdr:rowOff>
                  </to>
                </anchor>
              </controlPr>
            </control>
          </mc:Choice>
        </mc:AlternateContent>
        <mc:AlternateContent xmlns:mc="http://schemas.openxmlformats.org/markup-compatibility/2006">
          <mc:Choice Requires="x14">
            <control shapeId="2232327" r:id="rId10" name="Option Button 7">
              <controlPr defaultSize="0" autoFill="0" autoLine="0" autoPict="0">
                <anchor moveWithCells="1">
                  <from>
                    <xdr:col>1</xdr:col>
                    <xdr:colOff>184150</xdr:colOff>
                    <xdr:row>9</xdr:row>
                    <xdr:rowOff>152400</xdr:rowOff>
                  </from>
                  <to>
                    <xdr:col>4</xdr:col>
                    <xdr:colOff>647700</xdr:colOff>
                    <xdr:row>10</xdr:row>
                    <xdr:rowOff>165100</xdr:rowOff>
                  </to>
                </anchor>
              </controlPr>
            </control>
          </mc:Choice>
        </mc:AlternateContent>
        <mc:AlternateContent xmlns:mc="http://schemas.openxmlformats.org/markup-compatibility/2006">
          <mc:Choice Requires="x14">
            <control shapeId="2232328" r:id="rId11" name="Option Button 8">
              <controlPr defaultSize="0" autoFill="0" autoLine="0" autoPict="0">
                <anchor moveWithCells="1">
                  <from>
                    <xdr:col>1</xdr:col>
                    <xdr:colOff>184150</xdr:colOff>
                    <xdr:row>11</xdr:row>
                    <xdr:rowOff>50800</xdr:rowOff>
                  </from>
                  <to>
                    <xdr:col>4</xdr:col>
                    <xdr:colOff>647700</xdr:colOff>
                    <xdr:row>12</xdr:row>
                    <xdr:rowOff>57150</xdr:rowOff>
                  </to>
                </anchor>
              </controlPr>
            </control>
          </mc:Choice>
        </mc:AlternateContent>
        <mc:AlternateContent xmlns:mc="http://schemas.openxmlformats.org/markup-compatibility/2006">
          <mc:Choice Requires="x14">
            <control shapeId="2232329" r:id="rId12" name="Option Button 9">
              <controlPr defaultSize="0" autoFill="0" autoLine="0" autoPict="0">
                <anchor moveWithCells="1">
                  <from>
                    <xdr:col>1</xdr:col>
                    <xdr:colOff>184150</xdr:colOff>
                    <xdr:row>12</xdr:row>
                    <xdr:rowOff>152400</xdr:rowOff>
                  </from>
                  <to>
                    <xdr:col>4</xdr:col>
                    <xdr:colOff>647700</xdr:colOff>
                    <xdr:row>13</xdr:row>
                    <xdr:rowOff>165100</xdr:rowOff>
                  </to>
                </anchor>
              </controlPr>
            </control>
          </mc:Choice>
        </mc:AlternateContent>
        <mc:AlternateContent xmlns:mc="http://schemas.openxmlformats.org/markup-compatibility/2006">
          <mc:Choice Requires="x14">
            <control shapeId="2232330" r:id="rId13" name="Option Button 10">
              <controlPr defaultSize="0" autoFill="0" autoLine="0" autoPict="0">
                <anchor moveWithCells="1">
                  <from>
                    <xdr:col>1</xdr:col>
                    <xdr:colOff>184150</xdr:colOff>
                    <xdr:row>14</xdr:row>
                    <xdr:rowOff>50800</xdr:rowOff>
                  </from>
                  <to>
                    <xdr:col>4</xdr:col>
                    <xdr:colOff>647700</xdr:colOff>
                    <xdr:row>15</xdr:row>
                    <xdr:rowOff>57150</xdr:rowOff>
                  </to>
                </anchor>
              </controlPr>
            </control>
          </mc:Choice>
        </mc:AlternateContent>
        <mc:AlternateContent xmlns:mc="http://schemas.openxmlformats.org/markup-compatibility/2006">
          <mc:Choice Requires="x14">
            <control shapeId="2232331" r:id="rId14" name="Option Button 11">
              <controlPr defaultSize="0" autoFill="0" autoLine="0" autoPict="0">
                <anchor moveWithCells="1">
                  <from>
                    <xdr:col>1</xdr:col>
                    <xdr:colOff>184150</xdr:colOff>
                    <xdr:row>15</xdr:row>
                    <xdr:rowOff>146050</xdr:rowOff>
                  </from>
                  <to>
                    <xdr:col>4</xdr:col>
                    <xdr:colOff>647700</xdr:colOff>
                    <xdr:row>16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AA36"/>
  <sheetViews>
    <sheetView showGridLines="0" view="pageBreakPreview" zoomScale="90" zoomScaleNormal="80" zoomScaleSheetLayoutView="90" workbookViewId="0">
      <selection activeCell="E2" sqref="E2"/>
    </sheetView>
  </sheetViews>
  <sheetFormatPr defaultRowHeight="15.5" x14ac:dyDescent="0.35"/>
  <cols>
    <col min="1" max="1" width="34.84375" customWidth="1"/>
    <col min="2" max="2" width="31.84375" customWidth="1"/>
    <col min="3" max="3" width="11.69140625" hidden="1" customWidth="1"/>
    <col min="4" max="4" width="16.3046875" customWidth="1"/>
    <col min="5" max="5" width="17" customWidth="1"/>
    <col min="6" max="6" width="22.765625" customWidth="1"/>
    <col min="7" max="7" width="9.765625" customWidth="1"/>
    <col min="10" max="10" width="8.84375" customWidth="1"/>
    <col min="25" max="25" width="17" customWidth="1"/>
    <col min="26" max="26" width="14.84375" customWidth="1"/>
    <col min="27" max="27" width="15.4609375" customWidth="1"/>
  </cols>
  <sheetData>
    <row r="1" spans="1:27" ht="23" x14ac:dyDescent="0.5">
      <c r="A1" s="2" t="str">
        <f>VLOOKUP(Providers!$A$12,Providers!$A$1:$C$10,3,FALSE)</f>
        <v>PROVIDER NAME: ACT LTD</v>
      </c>
      <c r="C1" t="str">
        <f>VLOOKUP(Providers!$A$12,Providers!$A$1:$C$10,2,FALSE)</f>
        <v>T0000007</v>
      </c>
      <c r="E1" s="7"/>
      <c r="H1" s="49" t="s">
        <v>35</v>
      </c>
      <c r="I1" s="49"/>
      <c r="J1" s="49"/>
      <c r="K1" s="49"/>
      <c r="L1" s="49"/>
      <c r="M1" s="49"/>
      <c r="N1" s="49"/>
      <c r="O1" s="49"/>
      <c r="P1" s="49"/>
      <c r="Q1" s="49"/>
      <c r="R1" s="49"/>
      <c r="S1" s="49"/>
      <c r="T1" s="49"/>
      <c r="U1" s="49"/>
      <c r="V1" s="49"/>
      <c r="W1" s="49"/>
      <c r="X1" s="49"/>
      <c r="Y1" s="49"/>
    </row>
    <row r="2" spans="1:27" x14ac:dyDescent="0.35">
      <c r="H2" s="50"/>
      <c r="I2" s="50" t="s">
        <v>32</v>
      </c>
      <c r="J2" s="50" t="s">
        <v>1</v>
      </c>
      <c r="K2" s="50" t="s">
        <v>28</v>
      </c>
      <c r="L2" s="50" t="s">
        <v>29</v>
      </c>
      <c r="M2" s="50" t="s">
        <v>30</v>
      </c>
      <c r="N2" s="50" t="s">
        <v>31</v>
      </c>
      <c r="O2" s="50"/>
      <c r="P2" s="50"/>
      <c r="Q2" s="50"/>
      <c r="R2" s="50"/>
      <c r="S2" s="50"/>
      <c r="T2" s="50"/>
      <c r="U2" s="50"/>
      <c r="V2" s="50"/>
      <c r="W2" s="50"/>
      <c r="X2" s="50"/>
      <c r="Y2" s="51"/>
    </row>
    <row r="3" spans="1:27" x14ac:dyDescent="0.35">
      <c r="H3" s="49"/>
      <c r="I3" s="49"/>
      <c r="J3" s="49"/>
      <c r="K3" s="49"/>
      <c r="L3" s="49"/>
      <c r="M3" s="49"/>
      <c r="N3" s="49"/>
      <c r="O3" s="49"/>
      <c r="P3" s="52"/>
      <c r="Q3" s="53"/>
      <c r="R3" s="50"/>
      <c r="S3" s="50"/>
      <c r="T3" s="50"/>
      <c r="U3" s="50"/>
      <c r="V3" s="50"/>
      <c r="W3" s="50"/>
      <c r="X3" s="50"/>
      <c r="Y3" s="54"/>
      <c r="Z3" s="47"/>
      <c r="AA3" s="47"/>
    </row>
    <row r="4" spans="1:27" x14ac:dyDescent="0.35">
      <c r="A4" s="20"/>
      <c r="B4" s="3"/>
      <c r="C4" s="3"/>
      <c r="D4" s="14"/>
      <c r="H4" s="89" t="s">
        <v>64</v>
      </c>
      <c r="I4" s="55">
        <f>VLOOKUP($C$1,Data!$A$4:$G$14,2,FALSE)</f>
        <v>0.7</v>
      </c>
      <c r="J4" s="50"/>
      <c r="K4" s="50"/>
      <c r="L4" s="50"/>
      <c r="M4" s="50"/>
      <c r="N4" s="50"/>
      <c r="O4" s="50"/>
      <c r="P4" s="52"/>
      <c r="Q4" s="89"/>
      <c r="R4" s="56"/>
      <c r="S4" s="50"/>
      <c r="T4" s="50"/>
      <c r="U4" s="56"/>
      <c r="V4" s="56"/>
      <c r="W4" s="56"/>
      <c r="X4" s="56"/>
      <c r="Y4" s="50"/>
      <c r="Z4" s="48"/>
      <c r="AA4" s="48"/>
    </row>
    <row r="5" spans="1:27" x14ac:dyDescent="0.35">
      <c r="A5" s="20"/>
      <c r="B5" s="3"/>
      <c r="C5" s="3"/>
      <c r="D5" s="14"/>
      <c r="H5" s="89"/>
      <c r="I5" s="50"/>
      <c r="J5" s="57">
        <v>0.72</v>
      </c>
      <c r="K5" s="50"/>
      <c r="L5" s="50"/>
      <c r="M5" s="50"/>
      <c r="N5" s="50"/>
      <c r="O5" s="50"/>
      <c r="P5" s="52"/>
      <c r="Q5" s="89"/>
      <c r="R5" s="50"/>
      <c r="S5" s="56"/>
      <c r="T5" s="57"/>
      <c r="U5" s="56"/>
      <c r="V5" s="56"/>
      <c r="W5" s="56"/>
      <c r="X5" s="56"/>
      <c r="Y5" s="50"/>
      <c r="Z5" s="48"/>
      <c r="AA5" s="48"/>
    </row>
    <row r="6" spans="1:27" x14ac:dyDescent="0.35">
      <c r="A6" s="20"/>
      <c r="B6" s="3"/>
      <c r="C6" s="3"/>
      <c r="D6" s="14"/>
      <c r="H6" s="49"/>
      <c r="I6" s="49"/>
      <c r="J6" s="49"/>
      <c r="K6" s="49"/>
      <c r="L6" s="49"/>
      <c r="M6" s="49"/>
      <c r="N6" s="49"/>
      <c r="O6" s="49"/>
      <c r="P6" s="52"/>
      <c r="Q6" s="89"/>
      <c r="R6" s="55"/>
      <c r="S6" s="50"/>
      <c r="T6" s="57"/>
      <c r="U6" s="56"/>
      <c r="V6" s="56"/>
      <c r="W6" s="56"/>
      <c r="X6" s="56"/>
      <c r="Y6" s="50"/>
      <c r="Z6" s="48"/>
      <c r="AA6" s="48"/>
    </row>
    <row r="7" spans="1:27" x14ac:dyDescent="0.35">
      <c r="H7" s="89" t="s">
        <v>71</v>
      </c>
      <c r="I7" s="55">
        <f>VLOOKUP($C$1,Data!$A$4:$G$14,3,FALSE)</f>
        <v>0.74</v>
      </c>
      <c r="J7" s="50"/>
      <c r="K7" s="50"/>
      <c r="L7" s="50"/>
      <c r="M7" s="50"/>
      <c r="N7" s="50"/>
      <c r="O7" s="50"/>
      <c r="P7" s="52"/>
      <c r="Q7" s="52"/>
      <c r="R7" s="50"/>
      <c r="S7" s="58"/>
      <c r="T7" s="58"/>
      <c r="U7" s="56"/>
      <c r="V7" s="56"/>
      <c r="W7" s="56"/>
      <c r="X7" s="56"/>
      <c r="Y7" s="60"/>
      <c r="Z7" s="48"/>
      <c r="AA7" s="48"/>
    </row>
    <row r="8" spans="1:27" x14ac:dyDescent="0.35">
      <c r="A8" s="20"/>
      <c r="B8" s="3"/>
      <c r="C8" s="3"/>
      <c r="D8" s="14"/>
      <c r="H8" s="89"/>
      <c r="I8" s="50"/>
      <c r="J8" s="57">
        <v>0.74</v>
      </c>
      <c r="K8" s="50"/>
      <c r="L8" s="50"/>
      <c r="M8" s="50"/>
      <c r="N8" s="50"/>
      <c r="O8" s="50"/>
      <c r="P8" s="52"/>
      <c r="Q8" s="89"/>
      <c r="R8" s="56"/>
      <c r="S8" s="50"/>
      <c r="T8" s="50"/>
      <c r="U8" s="56"/>
      <c r="V8" s="56"/>
      <c r="W8" s="56"/>
      <c r="X8" s="56"/>
      <c r="Y8" s="50"/>
    </row>
    <row r="9" spans="1:27" x14ac:dyDescent="0.35">
      <c r="A9" s="20"/>
      <c r="B9" s="3"/>
      <c r="C9" s="3"/>
      <c r="D9" s="14"/>
      <c r="H9" s="49"/>
      <c r="I9" s="49"/>
      <c r="J9" s="49"/>
      <c r="K9" s="49"/>
      <c r="L9" s="49"/>
      <c r="M9" s="49"/>
      <c r="N9" s="49"/>
      <c r="O9" s="49"/>
      <c r="P9" s="50"/>
      <c r="Q9" s="89"/>
      <c r="R9" s="50"/>
      <c r="S9" s="56"/>
      <c r="T9" s="57"/>
      <c r="U9" s="56"/>
      <c r="V9" s="56"/>
      <c r="W9" s="56"/>
      <c r="X9" s="56"/>
      <c r="Y9" s="50"/>
    </row>
    <row r="10" spans="1:27" x14ac:dyDescent="0.35">
      <c r="A10" s="20"/>
      <c r="B10" s="3"/>
      <c r="C10" s="3"/>
      <c r="D10" s="3"/>
      <c r="H10" s="89" t="s">
        <v>74</v>
      </c>
      <c r="I10" s="55">
        <f>VLOOKUP($C$1,Data!$A$4:$G$14,4,FALSE)</f>
        <v>0.78</v>
      </c>
      <c r="K10" s="58"/>
      <c r="L10" s="58"/>
      <c r="M10" s="59"/>
      <c r="N10" s="59"/>
      <c r="O10" s="55"/>
      <c r="P10" s="50"/>
      <c r="Q10" s="89"/>
      <c r="R10" s="50"/>
      <c r="S10" s="50"/>
      <c r="T10" s="57"/>
      <c r="U10" s="56"/>
      <c r="V10" s="56"/>
      <c r="W10" s="56"/>
      <c r="X10" s="56"/>
      <c r="Y10" s="55"/>
    </row>
    <row r="11" spans="1:27" x14ac:dyDescent="0.35">
      <c r="H11" s="89"/>
      <c r="I11" s="50"/>
      <c r="J11" s="57">
        <v>0.77</v>
      </c>
      <c r="K11" s="50"/>
      <c r="L11" s="50"/>
      <c r="M11" s="50"/>
      <c r="N11" s="50"/>
      <c r="O11" s="55"/>
      <c r="P11" s="50"/>
      <c r="Q11" s="61"/>
      <c r="R11" s="50"/>
      <c r="S11" s="50"/>
      <c r="T11" s="50"/>
      <c r="U11" s="56"/>
      <c r="V11" s="56"/>
      <c r="W11" s="56"/>
      <c r="X11" s="56"/>
      <c r="Y11" s="51"/>
    </row>
    <row r="12" spans="1:27" x14ac:dyDescent="0.35">
      <c r="A12" s="20"/>
      <c r="B12" s="3"/>
      <c r="D12" s="3"/>
      <c r="E12" s="3"/>
      <c r="H12" s="49"/>
      <c r="I12" s="49"/>
      <c r="J12" s="49"/>
      <c r="K12" s="49"/>
      <c r="L12" s="49"/>
      <c r="M12" s="49"/>
      <c r="N12" s="49"/>
      <c r="O12" s="49"/>
      <c r="P12" s="50"/>
      <c r="Q12" s="89"/>
      <c r="R12" s="56"/>
      <c r="S12" s="50"/>
      <c r="T12" s="50"/>
      <c r="U12" s="58"/>
      <c r="V12" s="58"/>
      <c r="W12" s="56"/>
      <c r="X12" s="56"/>
      <c r="Y12" s="55"/>
      <c r="Z12" s="55"/>
    </row>
    <row r="13" spans="1:27" x14ac:dyDescent="0.35">
      <c r="A13" s="20"/>
      <c r="B13" s="3"/>
      <c r="D13" s="3"/>
      <c r="E13" s="3"/>
      <c r="H13" s="49" t="s">
        <v>36</v>
      </c>
      <c r="I13" s="49"/>
      <c r="J13" s="49"/>
      <c r="K13" s="49"/>
      <c r="L13" s="49"/>
      <c r="M13" s="49"/>
      <c r="N13" s="49"/>
      <c r="O13" s="49"/>
      <c r="P13" s="50"/>
      <c r="Q13" s="89"/>
      <c r="R13" s="50"/>
      <c r="S13" s="56"/>
      <c r="T13" s="57"/>
      <c r="U13" s="58"/>
      <c r="V13" s="58"/>
      <c r="W13" s="56"/>
      <c r="X13" s="56"/>
      <c r="Y13" s="55"/>
      <c r="Z13" s="55"/>
    </row>
    <row r="14" spans="1:27" x14ac:dyDescent="0.35">
      <c r="A14" s="20"/>
      <c r="B14" s="3"/>
      <c r="D14" s="3"/>
      <c r="E14" s="3"/>
      <c r="H14" s="50"/>
      <c r="I14" s="50" t="s">
        <v>32</v>
      </c>
      <c r="J14" s="50" t="s">
        <v>2</v>
      </c>
      <c r="K14" s="50" t="s">
        <v>28</v>
      </c>
      <c r="L14" s="50" t="s">
        <v>29</v>
      </c>
      <c r="M14" s="50" t="s">
        <v>30</v>
      </c>
      <c r="N14" s="50" t="s">
        <v>31</v>
      </c>
      <c r="O14" s="50"/>
      <c r="P14" s="50"/>
      <c r="Q14" s="89"/>
      <c r="R14" s="55"/>
      <c r="S14" s="50"/>
      <c r="T14" s="57"/>
      <c r="U14" s="56"/>
      <c r="V14" s="56"/>
      <c r="W14" s="56"/>
      <c r="X14" s="56"/>
      <c r="Y14" s="50"/>
    </row>
    <row r="15" spans="1:27" x14ac:dyDescent="0.35">
      <c r="B15" s="3"/>
      <c r="H15" s="49"/>
      <c r="I15" s="49"/>
      <c r="J15" s="49"/>
      <c r="K15" s="49"/>
      <c r="L15" s="49"/>
      <c r="M15" s="49"/>
      <c r="N15" s="49"/>
      <c r="O15" s="49"/>
      <c r="P15" s="50"/>
      <c r="Q15" s="52"/>
      <c r="R15" s="50"/>
      <c r="S15" s="58"/>
      <c r="T15" s="58"/>
      <c r="U15" s="59"/>
      <c r="V15" s="59"/>
      <c r="W15" s="53"/>
      <c r="X15" s="50"/>
      <c r="Y15" s="51"/>
    </row>
    <row r="16" spans="1:27" x14ac:dyDescent="0.35">
      <c r="A16" s="20"/>
      <c r="B16" s="3"/>
      <c r="D16" s="3"/>
      <c r="E16" s="14"/>
      <c r="H16" s="89" t="s">
        <v>64</v>
      </c>
      <c r="I16" s="55">
        <f>VLOOKUP($C$1,Data!$A$4:$G$14,5,FALSE)</f>
        <v>0.71</v>
      </c>
      <c r="J16" s="50"/>
      <c r="K16" s="50"/>
      <c r="L16" s="50"/>
      <c r="M16" s="50"/>
      <c r="N16" s="50"/>
      <c r="O16" s="50"/>
      <c r="P16" s="50"/>
      <c r="Q16" s="52"/>
      <c r="R16" s="50"/>
      <c r="S16" s="50"/>
      <c r="T16" s="50"/>
      <c r="U16" s="50"/>
      <c r="V16" s="50"/>
      <c r="W16" s="50"/>
      <c r="X16" s="50"/>
      <c r="Y16" s="49"/>
    </row>
    <row r="17" spans="1:25" x14ac:dyDescent="0.35">
      <c r="A17" s="20"/>
      <c r="B17" s="3"/>
      <c r="D17" s="3"/>
      <c r="E17" s="14"/>
      <c r="H17" s="89"/>
      <c r="I17" s="50"/>
      <c r="J17" s="57">
        <v>0.72</v>
      </c>
      <c r="K17" s="50"/>
      <c r="L17" s="50"/>
      <c r="M17" s="50"/>
      <c r="N17" s="50"/>
      <c r="O17" s="50"/>
      <c r="P17" s="50"/>
      <c r="Q17" s="52"/>
      <c r="R17" s="50"/>
      <c r="S17" s="50"/>
      <c r="T17" s="50"/>
      <c r="U17" s="50"/>
      <c r="V17" s="50"/>
      <c r="W17" s="50"/>
      <c r="X17" s="50"/>
      <c r="Y17" s="49"/>
    </row>
    <row r="18" spans="1:25" x14ac:dyDescent="0.35">
      <c r="A18" s="20"/>
      <c r="B18" s="3"/>
      <c r="D18" s="3"/>
      <c r="H18" s="49"/>
      <c r="I18" s="49"/>
      <c r="J18" s="49"/>
      <c r="K18" s="49"/>
      <c r="L18" s="49"/>
      <c r="M18" s="49"/>
      <c r="N18" s="49"/>
      <c r="O18" s="49"/>
      <c r="P18" s="50"/>
      <c r="Q18" s="52"/>
      <c r="R18" s="50"/>
      <c r="S18" s="50"/>
      <c r="T18" s="50"/>
      <c r="U18" s="50"/>
      <c r="V18" s="50"/>
      <c r="W18" s="50"/>
      <c r="X18" s="50"/>
      <c r="Y18" s="49"/>
    </row>
    <row r="19" spans="1:25" x14ac:dyDescent="0.35">
      <c r="H19" s="89" t="s">
        <v>71</v>
      </c>
      <c r="I19" s="55">
        <f>VLOOKUP($C$1,Data!$A$4:$G$14,6,FALSE)</f>
        <v>0.73</v>
      </c>
      <c r="J19" s="50"/>
      <c r="K19" s="50"/>
      <c r="L19" s="50"/>
      <c r="M19" s="50"/>
      <c r="N19" s="50"/>
      <c r="O19" s="50"/>
      <c r="P19" s="50"/>
      <c r="Q19" s="89"/>
      <c r="R19" s="55"/>
      <c r="S19" s="50"/>
      <c r="T19" s="50"/>
      <c r="U19" s="50"/>
      <c r="V19" s="50"/>
      <c r="W19" s="50"/>
      <c r="X19" s="50"/>
      <c r="Y19" s="49"/>
    </row>
    <row r="20" spans="1:25" x14ac:dyDescent="0.35">
      <c r="H20" s="89"/>
      <c r="I20" s="50"/>
      <c r="J20" s="57">
        <v>0.73</v>
      </c>
      <c r="K20" s="50"/>
      <c r="L20" s="50"/>
      <c r="M20" s="50"/>
      <c r="N20" s="50"/>
      <c r="O20" s="50"/>
      <c r="P20" s="50"/>
      <c r="Q20" s="89"/>
      <c r="R20" s="50"/>
      <c r="S20" s="57"/>
      <c r="T20" s="50"/>
      <c r="U20" s="50"/>
      <c r="V20" s="50"/>
      <c r="W20" s="50"/>
      <c r="X20" s="50"/>
      <c r="Y20" s="49"/>
    </row>
    <row r="21" spans="1:25" x14ac:dyDescent="0.35">
      <c r="H21" s="49"/>
      <c r="I21" s="49"/>
      <c r="J21" s="49"/>
      <c r="K21" s="49"/>
      <c r="L21" s="49"/>
      <c r="M21" s="49"/>
      <c r="N21" s="49"/>
      <c r="O21" s="49"/>
      <c r="P21" s="50"/>
      <c r="Q21" s="49"/>
      <c r="R21" s="50"/>
      <c r="S21" s="57"/>
      <c r="T21" s="50"/>
      <c r="U21" s="50"/>
      <c r="V21" s="50"/>
      <c r="W21" s="50"/>
      <c r="X21" s="50"/>
      <c r="Y21" s="49"/>
    </row>
    <row r="22" spans="1:25" x14ac:dyDescent="0.35">
      <c r="H22" s="89" t="s">
        <v>74</v>
      </c>
      <c r="I22" s="55">
        <f>VLOOKUP($C$1,Data!$A$4:$G$14,7,FALSE)</f>
        <v>0.77</v>
      </c>
      <c r="J22" s="50"/>
      <c r="K22" s="58"/>
      <c r="L22" s="58"/>
      <c r="M22" s="59"/>
      <c r="N22" s="59"/>
      <c r="O22" s="55"/>
      <c r="P22" s="50"/>
      <c r="Q22" s="89"/>
      <c r="R22" s="55"/>
      <c r="S22" s="50"/>
      <c r="T22" s="50"/>
      <c r="U22" s="50"/>
      <c r="V22" s="50"/>
      <c r="W22" s="50"/>
      <c r="X22" s="50"/>
      <c r="Y22" s="49"/>
    </row>
    <row r="23" spans="1:25" x14ac:dyDescent="0.35">
      <c r="H23" s="89"/>
      <c r="I23" s="50"/>
      <c r="J23" s="57">
        <v>0.77</v>
      </c>
      <c r="K23" s="50"/>
      <c r="L23" s="50"/>
      <c r="M23" s="50"/>
      <c r="N23" s="50"/>
      <c r="O23" s="50"/>
      <c r="P23" s="50"/>
      <c r="Q23" s="89"/>
      <c r="R23" s="50"/>
      <c r="S23" s="57"/>
      <c r="T23" s="50"/>
      <c r="U23" s="50"/>
      <c r="V23" s="50"/>
      <c r="W23" s="50"/>
      <c r="X23" s="50"/>
      <c r="Y23" s="49"/>
    </row>
    <row r="24" spans="1:25" x14ac:dyDescent="0.35">
      <c r="H24" s="49"/>
      <c r="I24" s="49"/>
      <c r="K24" s="49"/>
      <c r="L24" s="49"/>
      <c r="M24" s="49"/>
      <c r="N24" s="49"/>
      <c r="O24" s="49"/>
      <c r="P24" s="50"/>
      <c r="Q24" s="49"/>
      <c r="R24" s="50"/>
      <c r="S24" s="57"/>
      <c r="T24" s="58"/>
      <c r="U24" s="58"/>
      <c r="V24" s="59"/>
      <c r="W24" s="59"/>
      <c r="X24" s="53"/>
      <c r="Y24" s="49"/>
    </row>
    <row r="25" spans="1:25" x14ac:dyDescent="0.35">
      <c r="H25" s="49"/>
      <c r="I25" s="49" t="s">
        <v>34</v>
      </c>
      <c r="J25" s="49"/>
      <c r="K25" s="49"/>
      <c r="L25" s="49"/>
      <c r="M25" s="49"/>
      <c r="N25" s="49"/>
      <c r="O25" s="49"/>
      <c r="P25" s="50"/>
      <c r="Q25" s="50"/>
      <c r="R25" s="50"/>
      <c r="S25" s="50"/>
      <c r="T25" s="50"/>
      <c r="U25" s="50"/>
      <c r="V25" s="50"/>
      <c r="W25" s="50"/>
      <c r="X25" s="50"/>
      <c r="Y25" s="49"/>
    </row>
    <row r="26" spans="1:25" x14ac:dyDescent="0.35">
      <c r="H26" s="49"/>
      <c r="I26" s="49" t="s">
        <v>38</v>
      </c>
      <c r="J26" s="49"/>
      <c r="K26" s="49"/>
      <c r="L26" s="49"/>
      <c r="M26" s="49"/>
      <c r="N26" s="49"/>
      <c r="O26" s="49"/>
      <c r="P26" s="50"/>
      <c r="Q26" s="49"/>
      <c r="R26" s="50"/>
      <c r="S26" s="50"/>
      <c r="T26" s="50"/>
      <c r="U26" s="50"/>
      <c r="V26" s="50"/>
      <c r="W26" s="50"/>
      <c r="X26" s="50"/>
      <c r="Y26" s="49"/>
    </row>
    <row r="27" spans="1:25" ht="16" thickBot="1" x14ac:dyDescent="0.4">
      <c r="H27" s="49"/>
      <c r="I27" s="49" t="s">
        <v>37</v>
      </c>
      <c r="J27" s="49"/>
      <c r="K27" s="49"/>
      <c r="L27" s="49"/>
      <c r="M27" s="49"/>
      <c r="N27" s="49"/>
      <c r="O27" s="49"/>
      <c r="P27" s="50"/>
      <c r="Q27" s="49"/>
      <c r="R27" s="57"/>
      <c r="S27" s="50"/>
      <c r="T27" s="50"/>
      <c r="U27" s="50"/>
      <c r="V27" s="50"/>
      <c r="W27" s="50"/>
      <c r="X27" s="50"/>
      <c r="Y27" s="49"/>
    </row>
    <row r="28" spans="1:25" s="1" customFormat="1" ht="69.75" customHeight="1" thickBot="1" x14ac:dyDescent="0.4">
      <c r="A28" s="22" t="s">
        <v>3</v>
      </c>
      <c r="B28" s="5" t="s">
        <v>4</v>
      </c>
      <c r="C28" s="19" t="s">
        <v>0</v>
      </c>
      <c r="D28" s="5" t="s">
        <v>9</v>
      </c>
      <c r="E28" s="5" t="s">
        <v>67</v>
      </c>
      <c r="F28" s="18" t="s">
        <v>75</v>
      </c>
    </row>
    <row r="29" spans="1:25" ht="41.25" customHeight="1" thickBot="1" x14ac:dyDescent="0.4">
      <c r="A29" s="5" t="s">
        <v>5</v>
      </c>
      <c r="B29" s="23" t="s">
        <v>6</v>
      </c>
      <c r="C29" s="15">
        <f>VLOOKUP($C$1,Data!$A$18:$F$28,2,FALSE)</f>
        <v>1250</v>
      </c>
      <c r="D29" s="16">
        <f>C29</f>
        <v>1250</v>
      </c>
      <c r="E29" s="17">
        <f>VLOOKUP($C$1,Data!$A$32:$F$42,2,FALSE)</f>
        <v>0.8</v>
      </c>
      <c r="F29" s="62">
        <v>0.78</v>
      </c>
      <c r="H29" s="77"/>
      <c r="I29" s="77"/>
      <c r="P29" s="4"/>
    </row>
    <row r="30" spans="1:25" ht="38.25" customHeight="1" thickBot="1" x14ac:dyDescent="0.4">
      <c r="A30" s="5" t="s">
        <v>7</v>
      </c>
      <c r="B30" s="23" t="s">
        <v>6</v>
      </c>
      <c r="C30" s="15">
        <f>VLOOKUP($C$1,Data!$A$18:$F$28,3,FALSE)</f>
        <v>1705</v>
      </c>
      <c r="D30" s="16">
        <f>C30</f>
        <v>1705</v>
      </c>
      <c r="E30" s="17">
        <f>VLOOKUP($C$1,Data!$A$32:$F$42,3,FALSE)</f>
        <v>0.8</v>
      </c>
      <c r="F30" s="62">
        <v>0.78</v>
      </c>
      <c r="H30" s="9"/>
      <c r="J30" s="9"/>
      <c r="P30" s="4"/>
    </row>
    <row r="31" spans="1:25" ht="38.25" customHeight="1" thickBot="1" x14ac:dyDescent="0.4">
      <c r="A31" s="5" t="s">
        <v>8</v>
      </c>
      <c r="B31" s="23" t="s">
        <v>6</v>
      </c>
      <c r="C31" s="15">
        <f>VLOOKUP($C$1,Data!$A$18:$F$28,4,FALSE)</f>
        <v>1195</v>
      </c>
      <c r="D31" s="16">
        <f>C31</f>
        <v>1195</v>
      </c>
      <c r="E31" s="17">
        <f>VLOOKUP($C$1,Data!$A$32:$F$42,4,FALSE)</f>
        <v>0.74</v>
      </c>
      <c r="F31" s="62">
        <v>0.72</v>
      </c>
      <c r="H31" s="78"/>
      <c r="J31" s="79"/>
      <c r="K31" s="79"/>
      <c r="L31" s="79"/>
      <c r="M31" s="79"/>
      <c r="N31" s="79"/>
      <c r="P31" s="4"/>
    </row>
    <row r="32" spans="1:25" s="11" customFormat="1" ht="20.25" customHeight="1" x14ac:dyDescent="0.35">
      <c r="A32" s="8"/>
      <c r="B32" s="9"/>
      <c r="C32" s="9"/>
      <c r="D32" s="9"/>
      <c r="E32" s="6"/>
      <c r="F32" s="12" t="s">
        <v>10</v>
      </c>
      <c r="G32" s="10"/>
      <c r="H32" s="10"/>
    </row>
    <row r="33" spans="1:8" s="11" customFormat="1" ht="20.25" customHeight="1" x14ac:dyDescent="0.35">
      <c r="B33" s="21"/>
      <c r="F33" s="12" t="s">
        <v>76</v>
      </c>
      <c r="G33" s="10"/>
      <c r="H33" s="10"/>
    </row>
    <row r="34" spans="1:8" ht="5.25" customHeight="1" x14ac:dyDescent="0.35">
      <c r="A34" s="4"/>
      <c r="B34" s="4"/>
    </row>
    <row r="35" spans="1:8" ht="45.75" customHeight="1" x14ac:dyDescent="0.35">
      <c r="A35" s="90" t="s">
        <v>11</v>
      </c>
      <c r="B35" s="90"/>
      <c r="C35" s="90"/>
      <c r="D35" s="90"/>
      <c r="E35" s="90"/>
      <c r="F35" s="90"/>
    </row>
    <row r="36" spans="1:8" ht="42" customHeight="1" x14ac:dyDescent="0.35">
      <c r="A36" s="90"/>
      <c r="B36" s="90"/>
      <c r="C36" s="90"/>
      <c r="D36" s="90"/>
      <c r="E36" s="90"/>
      <c r="F36" s="90"/>
    </row>
  </sheetData>
  <mergeCells count="13">
    <mergeCell ref="A36:F36"/>
    <mergeCell ref="A35:F35"/>
    <mergeCell ref="H4:H5"/>
    <mergeCell ref="H7:H8"/>
    <mergeCell ref="H10:H11"/>
    <mergeCell ref="H16:H17"/>
    <mergeCell ref="H19:H20"/>
    <mergeCell ref="H22:H23"/>
    <mergeCell ref="Q4:Q6"/>
    <mergeCell ref="Q8:Q10"/>
    <mergeCell ref="Q12:Q14"/>
    <mergeCell ref="Q19:Q20"/>
    <mergeCell ref="Q22:Q23"/>
  </mergeCells>
  <printOptions horizontalCentered="1"/>
  <pageMargins left="0.27559055118110237" right="0.23622047244094491" top="0.78740157480314965" bottom="0.43307086614173229" header="0.31496062992125984" footer="0.39370078740157483"/>
  <pageSetup paperSize="9" scale="68" orientation="portrait" horizontalDpi="300" verticalDpi="300" r:id="rId1"/>
  <headerFooter alignWithMargins="0">
    <oddHeader>&amp;C&amp;"Arial,Bold Italic"&amp;18Learner Outcomes Report (LOR) for 2024/25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C12"/>
  <sheetViews>
    <sheetView showGridLines="0" view="pageBreakPreview" zoomScale="60" zoomScaleNormal="100" workbookViewId="0">
      <selection activeCell="A12" sqref="A12"/>
    </sheetView>
  </sheetViews>
  <sheetFormatPr defaultRowHeight="15.5" x14ac:dyDescent="0.35"/>
  <cols>
    <col min="2" max="2" width="10.69140625" customWidth="1"/>
    <col min="3" max="3" width="62.07421875" customWidth="1"/>
  </cols>
  <sheetData>
    <row r="1" spans="1:3" x14ac:dyDescent="0.35">
      <c r="A1" s="26">
        <v>1</v>
      </c>
      <c r="B1" s="28" t="s">
        <v>16</v>
      </c>
      <c r="C1" s="30" t="s">
        <v>12</v>
      </c>
    </row>
    <row r="2" spans="1:3" x14ac:dyDescent="0.35">
      <c r="A2" s="26">
        <v>2</v>
      </c>
      <c r="B2" s="28" t="s">
        <v>17</v>
      </c>
      <c r="C2" s="30" t="s">
        <v>13</v>
      </c>
    </row>
    <row r="3" spans="1:3" x14ac:dyDescent="0.35">
      <c r="A3" s="26">
        <v>3</v>
      </c>
      <c r="B3" s="28" t="s">
        <v>20</v>
      </c>
      <c r="C3" s="30" t="s">
        <v>14</v>
      </c>
    </row>
    <row r="4" spans="1:3" x14ac:dyDescent="0.35">
      <c r="A4" s="26">
        <v>4</v>
      </c>
      <c r="B4" s="28" t="s">
        <v>19</v>
      </c>
      <c r="C4" s="63" t="s">
        <v>39</v>
      </c>
    </row>
    <row r="5" spans="1:3" x14ac:dyDescent="0.35">
      <c r="A5" s="26">
        <v>5</v>
      </c>
      <c r="B5" s="28" t="s">
        <v>22</v>
      </c>
      <c r="C5" s="63" t="s">
        <v>40</v>
      </c>
    </row>
    <row r="6" spans="1:3" x14ac:dyDescent="0.35">
      <c r="A6" s="26">
        <v>6</v>
      </c>
      <c r="B6" s="28" t="s">
        <v>23</v>
      </c>
      <c r="C6" s="63" t="s">
        <v>41</v>
      </c>
    </row>
    <row r="7" spans="1:3" x14ac:dyDescent="0.35">
      <c r="A7" s="26">
        <v>7</v>
      </c>
      <c r="B7" s="87" t="s">
        <v>65</v>
      </c>
      <c r="C7" s="63" t="s">
        <v>66</v>
      </c>
    </row>
    <row r="8" spans="1:3" x14ac:dyDescent="0.35">
      <c r="A8" s="26">
        <v>8</v>
      </c>
      <c r="B8" s="28" t="s">
        <v>21</v>
      </c>
      <c r="C8" s="63" t="s">
        <v>42</v>
      </c>
    </row>
    <row r="9" spans="1:3" x14ac:dyDescent="0.35">
      <c r="A9" s="26">
        <v>9</v>
      </c>
      <c r="B9" s="28" t="s">
        <v>15</v>
      </c>
      <c r="C9" s="63" t="s">
        <v>43</v>
      </c>
    </row>
    <row r="10" spans="1:3" x14ac:dyDescent="0.35">
      <c r="A10" s="26">
        <v>10</v>
      </c>
      <c r="B10" s="28" t="s">
        <v>18</v>
      </c>
      <c r="C10" s="63" t="s">
        <v>44</v>
      </c>
    </row>
    <row r="11" spans="1:3" ht="16" thickBot="1" x14ac:dyDescent="0.4"/>
    <row r="12" spans="1:3" ht="16" thickBot="1" x14ac:dyDescent="0.4">
      <c r="A12" s="29">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I42"/>
  <sheetViews>
    <sheetView showGridLines="0" view="pageBreakPreview" zoomScale="60" zoomScaleNormal="100" workbookViewId="0">
      <selection activeCell="B5" sqref="B5:B14"/>
    </sheetView>
  </sheetViews>
  <sheetFormatPr defaultRowHeight="15.5" x14ac:dyDescent="0.35"/>
  <sheetData>
    <row r="1" spans="1:7" x14ac:dyDescent="0.35">
      <c r="B1" s="91" t="s">
        <v>24</v>
      </c>
      <c r="C1" s="92"/>
      <c r="D1" s="93"/>
      <c r="E1" s="91" t="s">
        <v>25</v>
      </c>
      <c r="F1" s="92"/>
      <c r="G1" s="93"/>
    </row>
    <row r="2" spans="1:7" x14ac:dyDescent="0.35">
      <c r="B2" s="94"/>
      <c r="C2" s="95"/>
      <c r="D2" s="96"/>
      <c r="E2" s="94"/>
      <c r="F2" s="95"/>
      <c r="G2" s="96"/>
    </row>
    <row r="3" spans="1:7" ht="16" thickBot="1" x14ac:dyDescent="0.4">
      <c r="B3" s="97"/>
      <c r="C3" s="98"/>
      <c r="D3" s="99"/>
      <c r="E3" s="97"/>
      <c r="F3" s="98"/>
      <c r="G3" s="99"/>
    </row>
    <row r="4" spans="1:7" ht="16" thickBot="1" x14ac:dyDescent="0.4">
      <c r="B4" s="35" t="s">
        <v>54</v>
      </c>
      <c r="C4" s="36" t="s">
        <v>63</v>
      </c>
      <c r="D4" s="37" t="s">
        <v>64</v>
      </c>
      <c r="E4" s="35" t="s">
        <v>54</v>
      </c>
      <c r="F4" s="36" t="s">
        <v>63</v>
      </c>
      <c r="G4" s="37" t="s">
        <v>64</v>
      </c>
    </row>
    <row r="5" spans="1:7" x14ac:dyDescent="0.35">
      <c r="A5" s="28" t="s">
        <v>16</v>
      </c>
      <c r="B5" s="24">
        <v>0.7</v>
      </c>
      <c r="C5" s="31">
        <v>0.74</v>
      </c>
      <c r="D5" s="25">
        <v>0.78</v>
      </c>
      <c r="E5" s="24">
        <v>0.71</v>
      </c>
      <c r="F5" s="31">
        <v>0.73</v>
      </c>
      <c r="G5" s="25">
        <v>0.77</v>
      </c>
    </row>
    <row r="6" spans="1:7" x14ac:dyDescent="0.35">
      <c r="A6" s="28" t="s">
        <v>17</v>
      </c>
      <c r="B6" s="26">
        <v>0.67</v>
      </c>
      <c r="C6">
        <v>0.74</v>
      </c>
      <c r="D6" s="27">
        <v>0.81</v>
      </c>
      <c r="E6" s="26">
        <v>0.63</v>
      </c>
      <c r="F6">
        <v>0.71</v>
      </c>
      <c r="G6" s="27">
        <v>0.79</v>
      </c>
    </row>
    <row r="7" spans="1:7" x14ac:dyDescent="0.35">
      <c r="A7" s="28" t="s">
        <v>20</v>
      </c>
      <c r="B7" s="26">
        <v>0.6</v>
      </c>
      <c r="C7">
        <v>0.72</v>
      </c>
      <c r="D7" s="27">
        <v>0.68</v>
      </c>
      <c r="E7" s="26">
        <v>0.56999999999999995</v>
      </c>
      <c r="F7">
        <v>0.67</v>
      </c>
      <c r="G7" s="27">
        <v>0.69</v>
      </c>
    </row>
    <row r="8" spans="1:7" x14ac:dyDescent="0.35">
      <c r="A8" s="28" t="s">
        <v>19</v>
      </c>
      <c r="B8" s="26">
        <v>0.74</v>
      </c>
      <c r="C8">
        <v>0.71</v>
      </c>
      <c r="D8" s="27">
        <v>0.75</v>
      </c>
      <c r="E8" s="26">
        <v>0.75</v>
      </c>
      <c r="F8">
        <v>0.71</v>
      </c>
      <c r="G8" s="27">
        <v>0.75</v>
      </c>
    </row>
    <row r="9" spans="1:7" x14ac:dyDescent="0.35">
      <c r="A9" s="28" t="s">
        <v>22</v>
      </c>
      <c r="B9" s="26">
        <v>0.76</v>
      </c>
      <c r="C9">
        <v>0.8</v>
      </c>
      <c r="D9" s="27">
        <v>0.8</v>
      </c>
      <c r="E9" s="26">
        <v>0.75</v>
      </c>
      <c r="F9">
        <v>0.78</v>
      </c>
      <c r="G9" s="27">
        <v>0.8</v>
      </c>
    </row>
    <row r="10" spans="1:7" x14ac:dyDescent="0.35">
      <c r="A10" s="28" t="s">
        <v>23</v>
      </c>
      <c r="B10" s="26">
        <v>0.71</v>
      </c>
      <c r="C10">
        <v>0.73</v>
      </c>
      <c r="D10" s="27">
        <v>0.77</v>
      </c>
      <c r="E10" s="26">
        <v>0.74</v>
      </c>
      <c r="F10">
        <v>0.73</v>
      </c>
      <c r="G10" s="27">
        <v>0.78</v>
      </c>
    </row>
    <row r="11" spans="1:7" x14ac:dyDescent="0.35">
      <c r="A11" s="87" t="s">
        <v>65</v>
      </c>
      <c r="B11" s="26">
        <v>0.62</v>
      </c>
      <c r="C11">
        <v>0.61</v>
      </c>
      <c r="D11" s="27">
        <v>0.72</v>
      </c>
      <c r="E11" s="26">
        <v>0.62</v>
      </c>
      <c r="F11">
        <v>0.59</v>
      </c>
      <c r="G11" s="27">
        <v>0.71</v>
      </c>
    </row>
    <row r="12" spans="1:7" x14ac:dyDescent="0.35">
      <c r="A12" s="28" t="s">
        <v>21</v>
      </c>
      <c r="B12" s="26">
        <v>0.75</v>
      </c>
      <c r="C12">
        <v>0.81</v>
      </c>
      <c r="D12" s="27">
        <v>0.79</v>
      </c>
      <c r="E12" s="26">
        <v>0.78</v>
      </c>
      <c r="F12">
        <v>0.83</v>
      </c>
      <c r="G12" s="27">
        <v>0.81</v>
      </c>
    </row>
    <row r="13" spans="1:7" x14ac:dyDescent="0.35">
      <c r="A13" s="28" t="s">
        <v>15</v>
      </c>
      <c r="B13" s="26">
        <v>0.77</v>
      </c>
      <c r="C13">
        <v>0.77</v>
      </c>
      <c r="D13" s="27">
        <v>0.73</v>
      </c>
      <c r="E13" s="26">
        <v>0.8</v>
      </c>
      <c r="F13">
        <v>0.75</v>
      </c>
      <c r="G13" s="27">
        <v>0.72</v>
      </c>
    </row>
    <row r="14" spans="1:7" x14ac:dyDescent="0.35">
      <c r="A14" s="28" t="s">
        <v>18</v>
      </c>
      <c r="B14" s="26">
        <v>0.8</v>
      </c>
      <c r="C14">
        <v>0.8</v>
      </c>
      <c r="D14" s="27">
        <v>0.8</v>
      </c>
      <c r="E14" s="26">
        <v>0.79</v>
      </c>
      <c r="F14">
        <v>0.8</v>
      </c>
      <c r="G14" s="27">
        <v>0.8</v>
      </c>
    </row>
    <row r="16" spans="1:7" ht="16" thickBot="1" x14ac:dyDescent="0.4"/>
    <row r="17" spans="1:9" ht="39" customHeight="1" thickBot="1" x14ac:dyDescent="0.4">
      <c r="B17" s="32" t="s">
        <v>5</v>
      </c>
      <c r="C17" s="32" t="s">
        <v>7</v>
      </c>
      <c r="D17" s="32" t="s">
        <v>8</v>
      </c>
    </row>
    <row r="18" spans="1:9" ht="31.5" thickBot="1" x14ac:dyDescent="0.4">
      <c r="A18" s="38"/>
      <c r="B18" s="80" t="s">
        <v>26</v>
      </c>
      <c r="C18" s="80" t="s">
        <v>26</v>
      </c>
      <c r="D18" s="80" t="s">
        <v>26</v>
      </c>
    </row>
    <row r="19" spans="1:9" x14ac:dyDescent="0.35">
      <c r="A19" s="28" t="s">
        <v>16</v>
      </c>
      <c r="B19" s="40">
        <v>1250</v>
      </c>
      <c r="C19" s="41">
        <v>1705</v>
      </c>
      <c r="D19" s="41">
        <v>1195</v>
      </c>
      <c r="E19">
        <v>0</v>
      </c>
      <c r="F19">
        <v>0</v>
      </c>
      <c r="G19">
        <v>0</v>
      </c>
      <c r="H19">
        <v>0</v>
      </c>
      <c r="I19">
        <v>0</v>
      </c>
    </row>
    <row r="20" spans="1:9" x14ac:dyDescent="0.35">
      <c r="A20" s="28" t="s">
        <v>17</v>
      </c>
      <c r="B20" s="42">
        <v>580</v>
      </c>
      <c r="C20" s="16">
        <v>570</v>
      </c>
      <c r="D20" s="16">
        <v>300</v>
      </c>
      <c r="E20">
        <v>0</v>
      </c>
      <c r="F20">
        <v>0</v>
      </c>
      <c r="G20">
        <v>0</v>
      </c>
      <c r="H20">
        <v>0</v>
      </c>
      <c r="I20">
        <v>0</v>
      </c>
    </row>
    <row r="21" spans="1:9" x14ac:dyDescent="0.35">
      <c r="A21" s="28" t="s">
        <v>20</v>
      </c>
      <c r="B21" s="42">
        <v>660</v>
      </c>
      <c r="C21" s="16">
        <v>290</v>
      </c>
      <c r="D21" s="16">
        <v>85</v>
      </c>
      <c r="E21">
        <v>0</v>
      </c>
      <c r="F21">
        <v>0</v>
      </c>
      <c r="G21">
        <v>0</v>
      </c>
      <c r="H21">
        <v>0</v>
      </c>
      <c r="I21">
        <v>0</v>
      </c>
    </row>
    <row r="22" spans="1:9" x14ac:dyDescent="0.35">
      <c r="A22" s="28" t="s">
        <v>19</v>
      </c>
      <c r="B22" s="42">
        <v>695</v>
      </c>
      <c r="C22" s="16">
        <v>830</v>
      </c>
      <c r="D22" s="16">
        <v>135</v>
      </c>
      <c r="E22">
        <v>0</v>
      </c>
      <c r="F22">
        <v>0</v>
      </c>
      <c r="G22">
        <v>0</v>
      </c>
      <c r="H22">
        <v>0</v>
      </c>
      <c r="I22">
        <v>0</v>
      </c>
    </row>
    <row r="23" spans="1:9" x14ac:dyDescent="0.35">
      <c r="A23" s="28" t="s">
        <v>22</v>
      </c>
      <c r="B23" s="42">
        <v>835</v>
      </c>
      <c r="C23" s="16">
        <v>1240</v>
      </c>
      <c r="D23" s="16">
        <v>295</v>
      </c>
      <c r="E23">
        <v>0</v>
      </c>
      <c r="F23">
        <v>0</v>
      </c>
      <c r="G23">
        <v>0</v>
      </c>
      <c r="H23">
        <v>0</v>
      </c>
      <c r="I23">
        <v>0</v>
      </c>
    </row>
    <row r="24" spans="1:9" x14ac:dyDescent="0.35">
      <c r="A24" s="28" t="s">
        <v>23</v>
      </c>
      <c r="B24" s="42">
        <v>260</v>
      </c>
      <c r="C24" s="16">
        <v>615</v>
      </c>
      <c r="D24" s="16">
        <v>385</v>
      </c>
      <c r="E24">
        <v>0</v>
      </c>
      <c r="F24">
        <v>0</v>
      </c>
      <c r="G24">
        <v>0</v>
      </c>
      <c r="H24">
        <v>0</v>
      </c>
      <c r="I24">
        <v>0</v>
      </c>
    </row>
    <row r="25" spans="1:9" x14ac:dyDescent="0.35">
      <c r="A25" s="87" t="s">
        <v>65</v>
      </c>
      <c r="B25" s="42">
        <v>815</v>
      </c>
      <c r="C25" s="16">
        <v>700</v>
      </c>
      <c r="D25" s="16">
        <v>625</v>
      </c>
      <c r="E25">
        <v>0</v>
      </c>
      <c r="F25">
        <v>0</v>
      </c>
      <c r="G25">
        <v>0</v>
      </c>
      <c r="H25">
        <v>0</v>
      </c>
      <c r="I25">
        <v>0</v>
      </c>
    </row>
    <row r="26" spans="1:9" x14ac:dyDescent="0.35">
      <c r="A26" s="28" t="s">
        <v>21</v>
      </c>
      <c r="B26" s="42">
        <v>630</v>
      </c>
      <c r="C26" s="16">
        <v>1050</v>
      </c>
      <c r="D26" s="16">
        <v>145</v>
      </c>
      <c r="E26">
        <v>0</v>
      </c>
      <c r="F26">
        <v>0</v>
      </c>
      <c r="G26">
        <v>0</v>
      </c>
      <c r="H26">
        <v>0</v>
      </c>
      <c r="I26">
        <v>0</v>
      </c>
    </row>
    <row r="27" spans="1:9" x14ac:dyDescent="0.35">
      <c r="A27" s="28" t="s">
        <v>15</v>
      </c>
      <c r="B27" s="42">
        <v>495</v>
      </c>
      <c r="C27" s="16">
        <v>585</v>
      </c>
      <c r="D27" s="16">
        <v>105</v>
      </c>
      <c r="E27">
        <v>0</v>
      </c>
      <c r="F27">
        <v>0</v>
      </c>
      <c r="G27">
        <v>0</v>
      </c>
      <c r="H27">
        <v>0</v>
      </c>
      <c r="I27">
        <v>0</v>
      </c>
    </row>
    <row r="28" spans="1:9" x14ac:dyDescent="0.35">
      <c r="A28" s="28" t="s">
        <v>18</v>
      </c>
      <c r="B28" s="42">
        <v>480</v>
      </c>
      <c r="C28" s="16">
        <v>650</v>
      </c>
      <c r="D28" s="16">
        <v>135</v>
      </c>
      <c r="E28">
        <v>0</v>
      </c>
      <c r="F28">
        <v>0</v>
      </c>
      <c r="G28">
        <v>0</v>
      </c>
      <c r="H28">
        <v>0</v>
      </c>
      <c r="I28">
        <v>0</v>
      </c>
    </row>
    <row r="30" spans="1:9" ht="16" thickBot="1" x14ac:dyDescent="0.4"/>
    <row r="31" spans="1:9" ht="39" customHeight="1" thickBot="1" x14ac:dyDescent="0.4">
      <c r="B31" s="32" t="s">
        <v>5</v>
      </c>
      <c r="C31" s="32" t="s">
        <v>7</v>
      </c>
      <c r="D31" s="32" t="s">
        <v>8</v>
      </c>
    </row>
    <row r="32" spans="1:9" ht="39.5" thickBot="1" x14ac:dyDescent="0.4">
      <c r="A32" s="39" t="s">
        <v>27</v>
      </c>
      <c r="B32" s="33" t="s">
        <v>6</v>
      </c>
      <c r="C32" s="34" t="s">
        <v>6</v>
      </c>
      <c r="D32" s="34" t="s">
        <v>6</v>
      </c>
    </row>
    <row r="33" spans="1:9" x14ac:dyDescent="0.35">
      <c r="A33" s="28" t="s">
        <v>16</v>
      </c>
      <c r="B33" s="43">
        <v>0.8</v>
      </c>
      <c r="C33" s="44">
        <v>0.8</v>
      </c>
      <c r="D33" s="44">
        <v>0.74</v>
      </c>
      <c r="E33" t="s">
        <v>77</v>
      </c>
      <c r="F33" t="s">
        <v>77</v>
      </c>
      <c r="G33" t="s">
        <v>77</v>
      </c>
      <c r="H33" t="s">
        <v>77</v>
      </c>
      <c r="I33" t="s">
        <v>78</v>
      </c>
    </row>
    <row r="34" spans="1:9" x14ac:dyDescent="0.35">
      <c r="A34" s="28" t="s">
        <v>17</v>
      </c>
      <c r="B34" s="45">
        <v>0.83</v>
      </c>
      <c r="C34" s="13">
        <v>0.84</v>
      </c>
      <c r="D34" s="13">
        <v>0.72</v>
      </c>
      <c r="E34" t="s">
        <v>77</v>
      </c>
      <c r="F34" t="s">
        <v>77</v>
      </c>
      <c r="G34" t="s">
        <v>77</v>
      </c>
      <c r="H34" t="s">
        <v>77</v>
      </c>
      <c r="I34" t="s">
        <v>78</v>
      </c>
    </row>
    <row r="35" spans="1:9" x14ac:dyDescent="0.35">
      <c r="A35" s="28" t="s">
        <v>20</v>
      </c>
      <c r="B35" s="45">
        <v>0.71</v>
      </c>
      <c r="C35" s="13">
        <v>0.7</v>
      </c>
      <c r="D35" s="13">
        <v>0.35</v>
      </c>
      <c r="E35" t="s">
        <v>77</v>
      </c>
      <c r="F35" t="s">
        <v>77</v>
      </c>
      <c r="G35" t="s">
        <v>77</v>
      </c>
      <c r="H35" t="s">
        <v>77</v>
      </c>
      <c r="I35" t="s">
        <v>78</v>
      </c>
    </row>
    <row r="36" spans="1:9" x14ac:dyDescent="0.35">
      <c r="A36" s="28" t="s">
        <v>19</v>
      </c>
      <c r="B36" s="45">
        <v>0.76</v>
      </c>
      <c r="C36" s="13">
        <v>0.75</v>
      </c>
      <c r="D36" s="13">
        <v>0.71</v>
      </c>
      <c r="E36" t="s">
        <v>77</v>
      </c>
      <c r="F36" t="s">
        <v>77</v>
      </c>
      <c r="G36" t="s">
        <v>77</v>
      </c>
      <c r="H36" t="s">
        <v>77</v>
      </c>
      <c r="I36" t="s">
        <v>78</v>
      </c>
    </row>
    <row r="37" spans="1:9" x14ac:dyDescent="0.35">
      <c r="A37" s="28" t="s">
        <v>22</v>
      </c>
      <c r="B37" s="45">
        <v>0.82</v>
      </c>
      <c r="C37" s="13">
        <v>0.8</v>
      </c>
      <c r="D37" s="13">
        <v>0.74</v>
      </c>
      <c r="E37" t="s">
        <v>77</v>
      </c>
      <c r="F37" t="s">
        <v>77</v>
      </c>
      <c r="G37" t="s">
        <v>77</v>
      </c>
      <c r="H37" t="s">
        <v>77</v>
      </c>
      <c r="I37" t="s">
        <v>78</v>
      </c>
    </row>
    <row r="38" spans="1:9" x14ac:dyDescent="0.35">
      <c r="A38" s="28" t="s">
        <v>23</v>
      </c>
      <c r="B38" s="45">
        <v>0.76</v>
      </c>
      <c r="C38" s="13">
        <v>0.75</v>
      </c>
      <c r="D38" s="13">
        <v>0.8</v>
      </c>
      <c r="E38" t="s">
        <v>77</v>
      </c>
      <c r="F38" t="s">
        <v>77</v>
      </c>
      <c r="G38" t="s">
        <v>77</v>
      </c>
      <c r="H38" t="s">
        <v>77</v>
      </c>
      <c r="I38" t="s">
        <v>78</v>
      </c>
    </row>
    <row r="39" spans="1:9" x14ac:dyDescent="0.35">
      <c r="A39" s="87" t="s">
        <v>65</v>
      </c>
      <c r="B39" s="45">
        <v>0.76</v>
      </c>
      <c r="C39" s="13">
        <v>0.68</v>
      </c>
      <c r="D39" s="13">
        <v>0.71</v>
      </c>
      <c r="E39" t="s">
        <v>77</v>
      </c>
      <c r="F39" t="s">
        <v>77</v>
      </c>
      <c r="G39" t="s">
        <v>77</v>
      </c>
      <c r="H39" t="s">
        <v>77</v>
      </c>
      <c r="I39" t="s">
        <v>78</v>
      </c>
    </row>
    <row r="40" spans="1:9" x14ac:dyDescent="0.35">
      <c r="A40" s="28" t="s">
        <v>21</v>
      </c>
      <c r="B40" s="45">
        <v>0.81</v>
      </c>
      <c r="C40" s="13">
        <v>0.78</v>
      </c>
      <c r="D40" s="13">
        <v>0.78</v>
      </c>
      <c r="E40" t="s">
        <v>77</v>
      </c>
      <c r="F40" t="s">
        <v>77</v>
      </c>
      <c r="G40" t="s">
        <v>77</v>
      </c>
      <c r="H40" t="s">
        <v>77</v>
      </c>
      <c r="I40" t="s">
        <v>78</v>
      </c>
    </row>
    <row r="41" spans="1:9" x14ac:dyDescent="0.35">
      <c r="A41" s="28" t="s">
        <v>15</v>
      </c>
      <c r="B41" s="45">
        <v>0.72</v>
      </c>
      <c r="C41" s="13">
        <v>0.77</v>
      </c>
      <c r="D41" s="13">
        <v>0.52</v>
      </c>
      <c r="E41" t="s">
        <v>77</v>
      </c>
      <c r="F41" t="s">
        <v>77</v>
      </c>
      <c r="G41" t="s">
        <v>77</v>
      </c>
      <c r="H41" t="s">
        <v>77</v>
      </c>
      <c r="I41" t="s">
        <v>78</v>
      </c>
    </row>
    <row r="42" spans="1:9" x14ac:dyDescent="0.35">
      <c r="A42" s="28" t="s">
        <v>18</v>
      </c>
      <c r="B42" s="45">
        <v>0.81</v>
      </c>
      <c r="C42" s="13">
        <v>0.81</v>
      </c>
      <c r="D42" s="13">
        <v>0.74</v>
      </c>
      <c r="E42" t="s">
        <v>77</v>
      </c>
      <c r="F42" t="s">
        <v>77</v>
      </c>
      <c r="G42" t="s">
        <v>77</v>
      </c>
      <c r="H42" t="s">
        <v>77</v>
      </c>
      <c r="I42" t="s">
        <v>78</v>
      </c>
    </row>
  </sheetData>
  <mergeCells count="2">
    <mergeCell ref="B1:D3"/>
    <mergeCell ref="E1:G3"/>
  </mergeCells>
  <conditionalFormatting sqref="B33:D42">
    <cfRule type="containsText" dxfId="4" priority="18" stopIfTrue="1" operator="containsText" text="n/a">
      <formula>NOT(ISERROR(SEARCH("n/a",B33)))</formula>
    </cfRule>
    <cfRule type="cellIs" dxfId="3" priority="28" stopIfTrue="1" operator="lessThan">
      <formula>0.75</formula>
    </cfRule>
    <cfRule type="cellIs" dxfId="2" priority="32" stopIfTrue="1" operator="between">
      <formula>0.75</formula>
      <formula>0.79</formula>
    </cfRule>
    <cfRule type="cellIs" dxfId="1" priority="33" stopIfTrue="1" operator="between">
      <formula>0.8</formula>
      <formula>0.89</formula>
    </cfRule>
    <cfRule type="cellIs" dxfId="0" priority="34" stopIfTrue="1" operator="greaterThanOrEqual">
      <formula>0.9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41140ACC249E4881B80B54423D7E11" ma:contentTypeVersion="12" ma:contentTypeDescription="Create a new document." ma:contentTypeScope="" ma:versionID="9b040b243c2b53c27a582a7951f39a6c">
  <xsd:schema xmlns:xsd="http://www.w3.org/2001/XMLSchema" xmlns:xs="http://www.w3.org/2001/XMLSchema" xmlns:p="http://schemas.microsoft.com/office/2006/metadata/properties" xmlns:ns2="bf26e9d4-cde3-44f5-9afa-338d89e11628" targetNamespace="http://schemas.microsoft.com/office/2006/metadata/properties" ma:root="true" ma:fieldsID="71833c71a5ea609a404f77e8283d432c" ns2:_="">
    <xsd:import namespace="bf26e9d4-cde3-44f5-9afa-338d89e11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6e9d4-cde3-44f5-9afa-338d89e1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26e9d4-cde3-44f5-9afa-338d89e11628">
      <Terms xmlns="http://schemas.microsoft.com/office/infopath/2007/PartnerControls"/>
    </lcf76f155ced4ddcb4097134ff3c332f>
    <MediaLengthInSeconds xmlns="bf26e9d4-cde3-44f5-9afa-338d89e11628" xsi:nil="true"/>
  </documentManagement>
</p:properties>
</file>

<file path=customXml/itemProps1.xml><?xml version="1.0" encoding="utf-8"?>
<ds:datastoreItem xmlns:ds="http://schemas.openxmlformats.org/officeDocument/2006/customXml" ds:itemID="{D94AA33A-1570-47FB-B336-A09706377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6e9d4-cde3-44f5-9afa-338d89e11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00745-0DCF-48FA-BCCF-7739A8D9BD26}">
  <ds:schemaRefs>
    <ds:schemaRef ds:uri="http://schemas.microsoft.com/sharepoint/v3/contenttype/forms"/>
  </ds:schemaRefs>
</ds:datastoreItem>
</file>

<file path=customXml/itemProps3.xml><?xml version="1.0" encoding="utf-8"?>
<ds:datastoreItem xmlns:ds="http://schemas.openxmlformats.org/officeDocument/2006/customXml" ds:itemID="{6339223E-1084-4F72-BD79-5275C3048394}">
  <ds:schemaRefs>
    <ds:schemaRef ds:uri="http://purl.org/dc/terms/"/>
    <ds:schemaRef ds:uri="http://schemas.microsoft.com/office/infopath/2007/PartnerControls"/>
    <ds:schemaRef ds:uri="http://schemas.microsoft.com/office/2006/documentManagement/types"/>
    <ds:schemaRef ds:uri="http://purl.org/dc/dcmitype/"/>
    <ds:schemaRef ds:uri="bf26e9d4-cde3-44f5-9afa-338d89e11628"/>
    <ds:schemaRef ds:uri="http://purl.org/dc/elements/1.1/"/>
    <ds:schemaRef ds:uri="http://www.w3.org/XML/1998/namespace"/>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Understanding the data</vt:lpstr>
      <vt:lpstr>Select</vt:lpstr>
      <vt:lpstr>LOR</vt:lpstr>
      <vt:lpstr>Providers</vt:lpstr>
      <vt:lpstr>Data</vt:lpstr>
      <vt:lpstr>LOR!Print_Area</vt:lpstr>
      <vt:lpstr>'Understanding the data'!Print_Area</vt:lpstr>
    </vt:vector>
  </TitlesOfParts>
  <Company>Medr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bradley.pritchard-jones@medr.cymru</dc:creator>
  <cp:lastModifiedBy>Jane Gulliford</cp:lastModifiedBy>
  <cp:lastPrinted>2016-02-18T10:42:57Z</cp:lastPrinted>
  <dcterms:created xsi:type="dcterms:W3CDTF">2009-07-06T12:48:48Z</dcterms:created>
  <dcterms:modified xsi:type="dcterms:W3CDTF">2026-03-17T15:39:52Z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A13347505</vt:lpwstr>
  </property>
  <property fmtid="{D5CDD505-2E9C-101B-9397-08002B2CF9AE}" pid="3" name="Objective-Title">
    <vt:lpwstr>WBL 2014-15 LOR - mock-up Welsh</vt:lpwstr>
  </property>
  <property fmtid="{D5CDD505-2E9C-101B-9397-08002B2CF9AE}" pid="4" name="Objective-Comment">
    <vt:lpwstr/>
  </property>
  <property fmtid="{D5CDD505-2E9C-101B-9397-08002B2CF9AE}" pid="5" name="Objective-CreationStamp">
    <vt:filetime>2016-02-18T10:37:25Z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2016-02-22T10:24:06Z</vt:filetime>
  </property>
  <property fmtid="{D5CDD505-2E9C-101B-9397-08002B2CF9AE}" pid="10" name="Objective-Owner">
    <vt:lpwstr>Arrowsmith, Vivienne (ESNR-SHELL -Further Education &amp; Apprentice</vt:lpwstr>
  </property>
  <property fmtid="{D5CDD505-2E9C-101B-9397-08002B2CF9AE}" pid="11" name="Objective-Path">
    <vt:lpwstr>Objective Global Folder:Corporate File Plan:POLICY DEVELOPMENT &amp; REGULATION:Policy Development - Education &amp; Skills:Policy Development - Further &amp; Higher Education:Work Based Learning - Quality &amp; Effectiveness Framework -  Attainment &amp; Completion Measures</vt:lpwstr>
  </property>
  <property fmtid="{D5CDD505-2E9C-101B-9397-08002B2CF9AE}" pid="12" name="Objective-Parent">
    <vt:lpwstr>.LOR</vt:lpwstr>
  </property>
  <property fmtid="{D5CDD505-2E9C-101B-9397-08002B2CF9AE}" pid="13" name="Objective-State">
    <vt:lpwstr>Being Drafted</vt:lpwstr>
  </property>
  <property fmtid="{D5CDD505-2E9C-101B-9397-08002B2CF9AE}" pid="14" name="Objective-Version">
    <vt:lpwstr>3.2</vt:lpwstr>
  </property>
  <property fmtid="{D5CDD505-2E9C-101B-9397-08002B2CF9AE}" pid="15" name="Objective-VersionNumber">
    <vt:r8>5</vt:r8>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Official]</vt:lpwstr>
  </property>
  <property fmtid="{D5CDD505-2E9C-101B-9397-08002B2CF9AE}" pid="19" name="Objective-Caveats">
    <vt:lpwstr/>
  </property>
  <property fmtid="{D5CDD505-2E9C-101B-9397-08002B2CF9AE}" pid="20" name="Objective-Language [system]">
    <vt:lpwstr>English (eng)</vt:lpwstr>
  </property>
  <property fmtid="{D5CDD505-2E9C-101B-9397-08002B2CF9AE}" pid="21" name="Objective-Date Acquired [system]">
    <vt:filetime>2016-02-18T00:00:00Z</vt:filetime>
  </property>
  <property fmtid="{D5CDD505-2E9C-101B-9397-08002B2CF9AE}" pid="22" name="Objective-What to Keep [system]">
    <vt:lpwstr>No</vt:lpwstr>
  </property>
  <property fmtid="{D5CDD505-2E9C-101B-9397-08002B2CF9AE}" pid="23" name="Objective-Official Translation [system]">
    <vt:lpwstr/>
  </property>
  <property fmtid="{D5CDD505-2E9C-101B-9397-08002B2CF9AE}" pid="24" name="Objective-Connect Creator [system]">
    <vt:lpwstr/>
  </property>
  <property fmtid="{D5CDD505-2E9C-101B-9397-08002B2CF9AE}" pid="25" name="ContentTypeId">
    <vt:lpwstr>0x0101003C41140ACC249E4881B80B54423D7E11</vt:lpwstr>
  </property>
  <property fmtid="{D5CDD505-2E9C-101B-9397-08002B2CF9AE}" pid="26" name="Order">
    <vt:r8>2080000</vt:r8>
  </property>
  <property fmtid="{D5CDD505-2E9C-101B-9397-08002B2CF9AE}" pid="27" name="xd_Signature">
    <vt:bool>false</vt:bool>
  </property>
  <property fmtid="{D5CDD505-2E9C-101B-9397-08002B2CF9AE}" pid="28" name="xd_ProgID">
    <vt:lpwstr/>
  </property>
  <property fmtid="{D5CDD505-2E9C-101B-9397-08002B2CF9AE}" pid="29" name="ComplianceAssetId">
    <vt:lpwstr/>
  </property>
  <property fmtid="{D5CDD505-2E9C-101B-9397-08002B2CF9AE}" pid="30" name="TemplateUrl">
    <vt:lpwstr/>
  </property>
  <property fmtid="{D5CDD505-2E9C-101B-9397-08002B2CF9AE}" pid="31" name="_ExtendedDescription">
    <vt:lpwstr/>
  </property>
  <property fmtid="{D5CDD505-2E9C-101B-9397-08002B2CF9AE}" pid="32" name="TriggerFlowInfo">
    <vt:lpwstr/>
  </property>
  <property fmtid="{D5CDD505-2E9C-101B-9397-08002B2CF9AE}" pid="33" name="MediaServiceImageTags">
    <vt:lpwstr/>
  </property>
</Properties>
</file>